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52D6BB41-2E94-4439-BE81-6431D31FA233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INDICE" sheetId="10" r:id="rId1"/>
    <sheet name="Cuadro 1" sheetId="11" r:id="rId2"/>
    <sheet name="Cuadro 2" sheetId="14" r:id="rId3"/>
  </sheets>
  <definedNames>
    <definedName name="_Cuadro_FOR010" localSheetId="2">#REF!</definedName>
    <definedName name="_Cuadro_FOR010">#REF!</definedName>
    <definedName name="_xlnm.Print_Area" localSheetId="1">'Cuadro 1'!$B$1:$E$31</definedName>
    <definedName name="Campo_obligatorio" localSheetId="2">#REF!</definedName>
    <definedName name="Campo_obligatorio">#REF!</definedName>
    <definedName name="Contenido_de_la_tabla" localSheetId="2">#REF!</definedName>
    <definedName name="Contenido_de_la_tabla">#REF!</definedName>
    <definedName name="Descipción_de_la_variable" localSheetId="2">#REF!</definedName>
    <definedName name="Descipción_de_la_variable">#REF!</definedName>
    <definedName name="Dominios__Categorías__valores">#REF!</definedName>
    <definedName name="FOR_0061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1" l="1"/>
  <c r="D26" i="11"/>
  <c r="E21" i="11"/>
  <c r="D21" i="11"/>
  <c r="F222" i="14"/>
  <c r="E222" i="14"/>
  <c r="G221" i="14"/>
  <c r="F219" i="14"/>
  <c r="E219" i="14"/>
  <c r="G217" i="14"/>
  <c r="G216" i="14"/>
  <c r="G215" i="14"/>
  <c r="G214" i="14"/>
  <c r="F212" i="14"/>
  <c r="E212" i="14"/>
  <c r="G211" i="14"/>
  <c r="G210" i="14"/>
  <c r="G209" i="14"/>
  <c r="F206" i="14"/>
  <c r="E206" i="14"/>
  <c r="G205" i="14"/>
  <c r="F203" i="14"/>
  <c r="E203" i="14"/>
  <c r="G201" i="14"/>
  <c r="G200" i="14"/>
  <c r="G199" i="14"/>
  <c r="G198" i="14"/>
  <c r="F196" i="14"/>
  <c r="E196" i="14"/>
  <c r="G195" i="14"/>
  <c r="G194" i="14"/>
  <c r="G193" i="14"/>
  <c r="G196" i="14" s="1"/>
  <c r="F190" i="14"/>
  <c r="E190" i="14"/>
  <c r="G190" i="14" s="1"/>
  <c r="G189" i="14"/>
  <c r="F187" i="14"/>
  <c r="E187" i="14"/>
  <c r="G185" i="14"/>
  <c r="G184" i="14"/>
  <c r="G183" i="14"/>
  <c r="G182" i="14"/>
  <c r="F180" i="14"/>
  <c r="E180" i="14"/>
  <c r="G179" i="14"/>
  <c r="G178" i="14"/>
  <c r="G177" i="14"/>
  <c r="F174" i="14"/>
  <c r="E174" i="14"/>
  <c r="G173" i="14"/>
  <c r="F171" i="14"/>
  <c r="E171" i="14"/>
  <c r="G170" i="14"/>
  <c r="G169" i="14"/>
  <c r="G168" i="14"/>
  <c r="G167" i="14"/>
  <c r="G166" i="14"/>
  <c r="F164" i="14"/>
  <c r="E164" i="14"/>
  <c r="G163" i="14"/>
  <c r="G162" i="14"/>
  <c r="G161" i="14"/>
  <c r="F154" i="14"/>
  <c r="E154" i="14"/>
  <c r="G153" i="14"/>
  <c r="F151" i="14"/>
  <c r="E151" i="14"/>
  <c r="G150" i="14"/>
  <c r="G149" i="14"/>
  <c r="G148" i="14"/>
  <c r="G147" i="14"/>
  <c r="G146" i="14"/>
  <c r="F144" i="14"/>
  <c r="E144" i="14"/>
  <c r="G143" i="14"/>
  <c r="G142" i="14"/>
  <c r="G141" i="14"/>
  <c r="F138" i="14"/>
  <c r="E138" i="14"/>
  <c r="G137" i="14"/>
  <c r="F135" i="14"/>
  <c r="E135" i="14"/>
  <c r="G134" i="14"/>
  <c r="G133" i="14"/>
  <c r="G132" i="14"/>
  <c r="G131" i="14"/>
  <c r="G130" i="14"/>
  <c r="F128" i="14"/>
  <c r="E128" i="14"/>
  <c r="G127" i="14"/>
  <c r="G126" i="14"/>
  <c r="G125" i="14"/>
  <c r="F122" i="14"/>
  <c r="E122" i="14"/>
  <c r="G121" i="14"/>
  <c r="F119" i="14"/>
  <c r="E119" i="14"/>
  <c r="G118" i="14"/>
  <c r="G117" i="14"/>
  <c r="G116" i="14"/>
  <c r="G115" i="14"/>
  <c r="G114" i="14"/>
  <c r="F112" i="14"/>
  <c r="E112" i="14"/>
  <c r="G110" i="14"/>
  <c r="G109" i="14"/>
  <c r="F106" i="14"/>
  <c r="E106" i="14"/>
  <c r="G105" i="14"/>
  <c r="F103" i="14"/>
  <c r="E103" i="14"/>
  <c r="G101" i="14"/>
  <c r="G100" i="14"/>
  <c r="G99" i="14"/>
  <c r="G98" i="14"/>
  <c r="F96" i="14"/>
  <c r="E96" i="14"/>
  <c r="G95" i="14"/>
  <c r="G94" i="14"/>
  <c r="G93" i="14"/>
  <c r="F90" i="14"/>
  <c r="E90" i="14"/>
  <c r="G90" i="14" s="1"/>
  <c r="G89" i="14"/>
  <c r="F87" i="14"/>
  <c r="E87" i="14"/>
  <c r="G85" i="14"/>
  <c r="G84" i="14"/>
  <c r="G83" i="14"/>
  <c r="G82" i="14"/>
  <c r="F80" i="14"/>
  <c r="E80" i="14"/>
  <c r="G79" i="14"/>
  <c r="G78" i="14"/>
  <c r="G77" i="14"/>
  <c r="G80" i="14" s="1"/>
  <c r="F74" i="14"/>
  <c r="E74" i="14"/>
  <c r="G73" i="14"/>
  <c r="F71" i="14"/>
  <c r="E71" i="14"/>
  <c r="G70" i="14"/>
  <c r="G69" i="14"/>
  <c r="G68" i="14"/>
  <c r="G67" i="14"/>
  <c r="F64" i="14"/>
  <c r="E64" i="14"/>
  <c r="G62" i="14"/>
  <c r="G61" i="14"/>
  <c r="F58" i="14"/>
  <c r="E58" i="14"/>
  <c r="G57" i="14"/>
  <c r="F55" i="14"/>
  <c r="E55" i="14"/>
  <c r="G53" i="14"/>
  <c r="G52" i="14"/>
  <c r="G51" i="14"/>
  <c r="G50" i="14"/>
  <c r="F48" i="14"/>
  <c r="E48" i="14"/>
  <c r="G47" i="14"/>
  <c r="G46" i="14"/>
  <c r="G45" i="14"/>
  <c r="F42" i="14"/>
  <c r="E42" i="14"/>
  <c r="G41" i="14"/>
  <c r="F39" i="14"/>
  <c r="E39" i="14"/>
  <c r="G38" i="14"/>
  <c r="G37" i="14"/>
  <c r="G36" i="14"/>
  <c r="G35" i="14"/>
  <c r="G34" i="14"/>
  <c r="F32" i="14"/>
  <c r="E32" i="14"/>
  <c r="G31" i="14"/>
  <c r="G30" i="14"/>
  <c r="G29" i="14"/>
  <c r="F26" i="14"/>
  <c r="E26" i="14"/>
  <c r="G25" i="14"/>
  <c r="F23" i="14"/>
  <c r="E23" i="14"/>
  <c r="G21" i="14"/>
  <c r="G20" i="14"/>
  <c r="G19" i="14"/>
  <c r="G18" i="14"/>
  <c r="F16" i="14"/>
  <c r="E16" i="14"/>
  <c r="G15" i="14"/>
  <c r="G14" i="14"/>
  <c r="G13" i="14"/>
  <c r="G42" i="14" l="1"/>
  <c r="G138" i="14"/>
  <c r="F225" i="14"/>
  <c r="G206" i="14"/>
  <c r="E156" i="14"/>
  <c r="F191" i="14"/>
  <c r="G212" i="14"/>
  <c r="G112" i="14"/>
  <c r="G96" i="14"/>
  <c r="G32" i="14"/>
  <c r="G16" i="14"/>
  <c r="G144" i="14"/>
  <c r="F139" i="14"/>
  <c r="G151" i="14"/>
  <c r="F158" i="14"/>
  <c r="G48" i="14"/>
  <c r="G64" i="14"/>
  <c r="G180" i="14"/>
  <c r="G122" i="14"/>
  <c r="D27" i="11"/>
  <c r="E27" i="11"/>
  <c r="F75" i="14"/>
  <c r="E107" i="14"/>
  <c r="G106" i="14"/>
  <c r="E123" i="14"/>
  <c r="G164" i="14"/>
  <c r="E191" i="14"/>
  <c r="G74" i="14"/>
  <c r="F59" i="14"/>
  <c r="G55" i="14"/>
  <c r="E75" i="14"/>
  <c r="F107" i="14"/>
  <c r="G128" i="14"/>
  <c r="F156" i="14"/>
  <c r="G187" i="14"/>
  <c r="E207" i="14"/>
  <c r="E91" i="14"/>
  <c r="G103" i="14"/>
  <c r="G135" i="14"/>
  <c r="F207" i="14"/>
  <c r="G39" i="14"/>
  <c r="F91" i="14"/>
  <c r="G87" i="14"/>
  <c r="G91" i="14" s="1"/>
  <c r="E43" i="14"/>
  <c r="E27" i="14"/>
  <c r="F43" i="14"/>
  <c r="F157" i="14"/>
  <c r="F229" i="14" s="1"/>
  <c r="G23" i="14"/>
  <c r="G171" i="14"/>
  <c r="E224" i="14"/>
  <c r="E157" i="14"/>
  <c r="G58" i="14"/>
  <c r="E59" i="14"/>
  <c r="E158" i="14"/>
  <c r="G26" i="14"/>
  <c r="F27" i="14"/>
  <c r="G119" i="14"/>
  <c r="G71" i="14"/>
  <c r="F226" i="14"/>
  <c r="G222" i="14"/>
  <c r="E225" i="14"/>
  <c r="E175" i="14"/>
  <c r="G154" i="14"/>
  <c r="G174" i="14"/>
  <c r="E226" i="14"/>
  <c r="F123" i="14"/>
  <c r="G203" i="14"/>
  <c r="G207" i="14" s="1"/>
  <c r="F224" i="14"/>
  <c r="G219" i="14"/>
  <c r="E223" i="14"/>
  <c r="F223" i="14"/>
  <c r="E139" i="14"/>
  <c r="E155" i="14"/>
  <c r="F175" i="14"/>
  <c r="F155" i="14"/>
  <c r="E228" i="14" l="1"/>
  <c r="G155" i="14"/>
  <c r="G43" i="14"/>
  <c r="G75" i="14"/>
  <c r="F230" i="14"/>
  <c r="G107" i="14"/>
  <c r="G123" i="14"/>
  <c r="G156" i="14"/>
  <c r="G59" i="14"/>
  <c r="G191" i="14"/>
  <c r="F228" i="14"/>
  <c r="G228" i="14" s="1"/>
  <c r="F227" i="14"/>
  <c r="G139" i="14"/>
  <c r="G223" i="14"/>
  <c r="G226" i="14"/>
  <c r="E227" i="14"/>
  <c r="G157" i="14"/>
  <c r="G224" i="14"/>
  <c r="G158" i="14"/>
  <c r="F159" i="14"/>
  <c r="E230" i="14"/>
  <c r="G175" i="14"/>
  <c r="E159" i="14"/>
  <c r="G27" i="14"/>
  <c r="G225" i="14"/>
  <c r="E229" i="14"/>
  <c r="G229" i="14" s="1"/>
  <c r="G159" i="14" l="1"/>
  <c r="F231" i="14"/>
  <c r="G227" i="14"/>
  <c r="E231" i="14"/>
  <c r="G230" i="14"/>
  <c r="G231" i="14" l="1"/>
</calcChain>
</file>

<file path=xl/sharedStrings.xml><?xml version="1.0" encoding="utf-8"?>
<sst xmlns="http://schemas.openxmlformats.org/spreadsheetml/2006/main" count="365" uniqueCount="88">
  <si>
    <t>FORMATO
CUADROS DE SALIDA PREVENCIÓN DE LA CONTAMINACIÓN EN CONTROL Y GESTIÓN DE OPERACIONES DE CARGA Y DESCARGA DE SUSTANCIAS / PRODUCTOS QUÍMICOS, CRUDOS Y DERIVADOS EN LOS PUERTOS DE COLOMBIA</t>
  </si>
  <si>
    <r>
      <t xml:space="preserve"> Proceso / Subproceso:</t>
    </r>
    <r>
      <rPr>
        <sz val="9"/>
        <rFont val="Arial"/>
        <family val="2"/>
      </rPr>
      <t xml:space="preserve"> G2-01 GESTION DE LA INFORMACIÓN ESTADISTICA
 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G2-01-FOR-034
 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</si>
  <si>
    <t>CONTENIDO</t>
  </si>
  <si>
    <t>CUADRO 1</t>
  </si>
  <si>
    <t>Cantidad de operaciones de carga y descarga de sustancias/productos químicos, crudos y derivados por tipo de operaciòn, según litoral y puerto.</t>
  </si>
  <si>
    <t>CUADRO 2</t>
  </si>
  <si>
    <t>Cantidad de sustancias/productos químicos, crudos y derivados por categoria / tipo de sustancia, por tipo de operaciòn expresado en Tonelada Métricas - TM, según litoral, puerto y categoría.</t>
  </si>
  <si>
    <t>Cuadro 1</t>
  </si>
  <si>
    <t>Litoral</t>
  </si>
  <si>
    <t>Puerto</t>
  </si>
  <si>
    <t>Tipo de operación</t>
  </si>
  <si>
    <t>Carga</t>
  </si>
  <si>
    <t>Descarga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</si>
  <si>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</si>
  <si>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</si>
  <si>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</si>
  <si>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</si>
  <si>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</si>
  <si>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</si>
  <si>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</si>
  <si>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</si>
  <si>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</si>
  <si>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Bolívar</t>
  </si>
  <si>
    <t>Subtotal Caribe</t>
  </si>
  <si>
    <t>Pacifico</t>
  </si>
  <si>
    <t>Buenaventura</t>
  </si>
  <si>
    <t>Tumaco</t>
  </si>
  <si>
    <t>Bahía Solano</t>
  </si>
  <si>
    <t>Guapi</t>
  </si>
  <si>
    <t>Subtotal Pacifico</t>
  </si>
  <si>
    <t>Total Nacional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</si>
  <si>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</si>
  <si>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*Los datos se encuentra anuales desde el 2015 hasta el 2020,  a partir del 2021 los datos se encuentran mensuales.</t>
    </r>
  </si>
  <si>
    <t>Cuadro 2</t>
  </si>
  <si>
    <t>Mes de Junio del año 2024</t>
  </si>
  <si>
    <t>Categoría</t>
  </si>
  <si>
    <t>Tipo de Operación</t>
  </si>
  <si>
    <t xml:space="preserve">Cantidad total carga mas descarga de sustancias (TM) </t>
  </si>
  <si>
    <t xml:space="preserve">Carga (TM) </t>
  </si>
  <si>
    <t xml:space="preserve">Descarga (TM) </t>
  </si>
  <si>
    <t>Anexo I</t>
  </si>
  <si>
    <t>Crudos</t>
  </si>
  <si>
    <t>Derivados</t>
  </si>
  <si>
    <t>Combustibles (hidrocarburos ligeros)</t>
  </si>
  <si>
    <t>Subtotal Anexo I</t>
  </si>
  <si>
    <t>Sustancias Nocivas Liquidas</t>
  </si>
  <si>
    <t>Sustancia de la categoría X</t>
  </si>
  <si>
    <t>Sustancia de la categoría Y</t>
  </si>
  <si>
    <t>Sustancia de la categoría Z</t>
  </si>
  <si>
    <t>Sustancia de la categoría OS</t>
  </si>
  <si>
    <t>Sustancias controladas</t>
  </si>
  <si>
    <t>Subtotal Sustancias Nocivas Liquidas</t>
  </si>
  <si>
    <t>Codigo de gaseros</t>
  </si>
  <si>
    <t>Gases licuados</t>
  </si>
  <si>
    <t>Subtotal Gases licuados</t>
  </si>
  <si>
    <t>Subtotal Puerto de Barranquilla</t>
  </si>
  <si>
    <t>Subtotal Puerto de Santa Marta</t>
  </si>
  <si>
    <t>Subtotal Puerto de Cartagena</t>
  </si>
  <si>
    <t>Subtotal Puerto de Riohacha</t>
  </si>
  <si>
    <t>Subtotal Puerto de San Andres</t>
  </si>
  <si>
    <t>Turbo</t>
  </si>
  <si>
    <t>Subtotal Puerto de Turbo (Urabá y el Darién)</t>
  </si>
  <si>
    <t>Subtotal Puerto de Coveñas</t>
  </si>
  <si>
    <t>Subtotal Puerto de Providencia</t>
  </si>
  <si>
    <t>Puerto Bolivar</t>
  </si>
  <si>
    <t>Subtotal Puerto de Puerto Bolívar</t>
  </si>
  <si>
    <t>Total Caribe Anexo I</t>
  </si>
  <si>
    <t>Total Caribe Sustancias Nocivas Liquidas</t>
  </si>
  <si>
    <t>Total Gases licuados</t>
  </si>
  <si>
    <t>Total Caribe</t>
  </si>
  <si>
    <t xml:space="preserve">Pacifico </t>
  </si>
  <si>
    <t>Subtotal Puerto de Buenaventura</t>
  </si>
  <si>
    <t>Subtotal Puerto de Tumaco</t>
  </si>
  <si>
    <t>Bahia Solano</t>
  </si>
  <si>
    <t>Subtotal Puerto de Bahía Solano</t>
  </si>
  <si>
    <t>Subtotal Puerto de Guapi</t>
  </si>
  <si>
    <t>Total Pacifico Anexo I</t>
  </si>
  <si>
    <t>Total Pacifico Sustancias Nocivas Liquidas</t>
  </si>
  <si>
    <t>Total Pacifico</t>
  </si>
  <si>
    <t>Total Nacional Anexo I</t>
  </si>
  <si>
    <t>Total Nacional Sustancias Nocivas Liquidas</t>
  </si>
  <si>
    <t>Total Nacional Gases licuados</t>
  </si>
  <si>
    <t xml:space="preserve">Total Nacional </t>
  </si>
  <si>
    <t>Cantidad de operaciones de carga y descarga de sustancias/productos químicos, crudos y derivados por tipo de operaciòn, según litoral y puerto.
Del 1 a 30 de Junio del año 2024</t>
  </si>
  <si>
    <t>FORMATO
CUADROS DE SALIDA OPERACIONES DE CARGA Y DESCARGA DE SUSTANCIAS / PRODUCTOS QUÍMICOS, CRUDOS Y DERIVADOS EN LOS PUERTOS DE COLOMBIA</t>
  </si>
  <si>
    <r>
      <t>Proceso / Subproceso:</t>
    </r>
    <r>
      <rPr>
        <sz val="9"/>
        <rFont val="Arial"/>
        <family val="2"/>
      </rPr>
      <t xml:space="preserve"> G2-01 GESTION DE LA INFORMACIÓN ESTADISTICA
</t>
    </r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G2-01-FOR-034
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</t>
    </r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</si>
  <si>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 xml:space="preserve">  DIMAR. Registro de Prevención de la Contaminación en Control y Gestión de Productos Químicos, crudos y derivados.
</t>
    </r>
    <r>
      <rPr>
        <b/>
        <sz val="9"/>
        <rFont val="Calibri"/>
        <family val="2"/>
        <scheme val="minor"/>
      </rPr>
      <t xml:space="preserve">Notas:  </t>
    </r>
    <r>
      <rPr>
        <sz val="9"/>
        <rFont val="Calibri"/>
        <family val="2"/>
        <scheme val="minor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 Los anexos corresponden a los que se encuentran en el Convenio de MARPOL (Convenio Internacional para Prevenir la Contaminación por los Buques)
*Los datos se encuentra anuales desde el 2015 hasta el 2020,  a partir del 2021 los datos se encuentran mensuales.
*Sustancia X: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*Sustancia Y: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*Sustancia Z: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*Sustancia OS: Sustancias indicadas como OS (Otras sustancias) en la columna correspondiente a la categoría de contaminación del Código Internacional de Quimiqueros que han sido evaluadas, determinándose que no pertenecen a las categorías X, Y o Z.</t>
    </r>
  </si>
  <si>
    <t xml:space="preserve">CUADROS DE SALIDA PREVENCIÓN DE LA CONTAMINACIÓN EN CONTROL Y GESTIÓN DE OPERACIONES DE CARGA Y DESCARGA DE SUSTANCIAS/PRODUCTOS QUIMICOS, CRUDOS Y DERIVADOS EN LOS PUERTOS DE COLOMBIA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</si>
</sst>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43">
    <xf numFmtId="0" fontId="0" fillId="0" borderId="0" xfId="0"/>
    <xf numFmtId="0" fontId="1" fillId="2" borderId="6" xfId="0" applyFont="1" applyFill="1" applyBorder="1"/>
    <xf numFmtId="0" fontId="5" fillId="2" borderId="1" xfId="3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3" fontId="0" fillId="0" borderId="22" xfId="0" applyNumberFormat="1" applyBorder="1" applyAlignment="1">
      <alignment horizontal="right"/>
    </xf>
    <xf numFmtId="0" fontId="7" fillId="0" borderId="0" xfId="1" applyFont="1" applyAlignment="1">
      <alignment horizontal="left" vertical="center" wrapText="1"/>
    </xf>
    <xf numFmtId="3" fontId="0" fillId="0" borderId="3" xfId="0" applyNumberFormat="1" applyBorder="1" applyAlignment="1">
      <alignment horizontal="right"/>
    </xf>
    <xf numFmtId="3" fontId="1" fillId="3" borderId="23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right" vertical="center"/>
    </xf>
    <xf numFmtId="0" fontId="1" fillId="3" borderId="45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3" fontId="1" fillId="3" borderId="48" xfId="0" applyNumberFormat="1" applyFont="1" applyFill="1" applyBorder="1" applyAlignment="1">
      <alignment horizontal="right"/>
    </xf>
    <xf numFmtId="3" fontId="1" fillId="3" borderId="49" xfId="0" applyNumberFormat="1" applyFont="1" applyFill="1" applyBorder="1" applyAlignment="1">
      <alignment horizontal="right"/>
    </xf>
    <xf numFmtId="164" fontId="17" fillId="0" borderId="0" xfId="4" applyNumberFormat="1" applyFont="1"/>
    <xf numFmtId="164" fontId="1" fillId="2" borderId="6" xfId="4" applyNumberFormat="1" applyFont="1" applyFill="1" applyBorder="1"/>
    <xf numFmtId="164" fontId="0" fillId="0" borderId="0" xfId="4" applyNumberFormat="1" applyFont="1"/>
    <xf numFmtId="164" fontId="1" fillId="2" borderId="0" xfId="4" applyNumberFormat="1" applyFont="1" applyFill="1" applyAlignment="1">
      <alignment wrapText="1"/>
    </xf>
    <xf numFmtId="164" fontId="1" fillId="3" borderId="42" xfId="4" applyNumberFormat="1" applyFont="1" applyFill="1" applyBorder="1" applyAlignment="1">
      <alignment horizontal="center" vertical="center" wrapText="1"/>
    </xf>
    <xf numFmtId="164" fontId="1" fillId="3" borderId="5" xfId="4" applyNumberFormat="1" applyFont="1" applyFill="1" applyBorder="1" applyAlignment="1">
      <alignment horizontal="center" vertical="center" wrapText="1"/>
    </xf>
    <xf numFmtId="164" fontId="1" fillId="2" borderId="44" xfId="4" applyNumberFormat="1" applyFont="1" applyFill="1" applyBorder="1" applyAlignment="1">
      <alignment vertical="center"/>
    </xf>
    <xf numFmtId="164" fontId="1" fillId="2" borderId="27" xfId="4" applyNumberFormat="1" applyFont="1" applyFill="1" applyBorder="1" applyAlignment="1">
      <alignment vertical="center"/>
    </xf>
    <xf numFmtId="164" fontId="1" fillId="2" borderId="20" xfId="4" applyNumberFormat="1" applyFont="1" applyFill="1" applyBorder="1" applyAlignment="1">
      <alignment vertical="center"/>
    </xf>
    <xf numFmtId="164" fontId="1" fillId="2" borderId="21" xfId="4" applyNumberFormat="1" applyFont="1" applyFill="1" applyBorder="1" applyAlignment="1">
      <alignment vertical="center"/>
    </xf>
    <xf numFmtId="164" fontId="0" fillId="0" borderId="2" xfId="4" applyNumberFormat="1" applyFont="1" applyBorder="1" applyAlignment="1">
      <alignment horizontal="left"/>
    </xf>
    <xf numFmtId="164" fontId="0" fillId="0" borderId="38" xfId="4" applyNumberFormat="1" applyFont="1" applyBorder="1" applyAlignment="1">
      <alignment horizontal="right"/>
    </xf>
    <xf numFmtId="164" fontId="0" fillId="0" borderId="1" xfId="4" applyNumberFormat="1" applyFont="1" applyBorder="1" applyAlignment="1">
      <alignment horizontal="right"/>
    </xf>
    <xf numFmtId="164" fontId="0" fillId="0" borderId="22" xfId="4" applyNumberFormat="1" applyFont="1" applyBorder="1" applyAlignment="1">
      <alignment horizontal="right"/>
    </xf>
    <xf numFmtId="164" fontId="1" fillId="3" borderId="2" xfId="4" applyNumberFormat="1" applyFont="1" applyFill="1" applyBorder="1" applyAlignment="1">
      <alignment horizontal="right" wrapText="1"/>
    </xf>
    <xf numFmtId="164" fontId="1" fillId="3" borderId="38" xfId="4" applyNumberFormat="1" applyFont="1" applyFill="1" applyBorder="1" applyAlignment="1">
      <alignment horizontal="right"/>
    </xf>
    <xf numFmtId="164" fontId="1" fillId="3" borderId="1" xfId="4" applyNumberFormat="1" applyFont="1" applyFill="1" applyBorder="1" applyAlignment="1">
      <alignment horizontal="right"/>
    </xf>
    <xf numFmtId="164" fontId="1" fillId="3" borderId="22" xfId="4" applyNumberFormat="1" applyFont="1" applyFill="1" applyBorder="1" applyAlignment="1">
      <alignment horizontal="right"/>
    </xf>
    <xf numFmtId="164" fontId="1" fillId="2" borderId="2" xfId="4" applyNumberFormat="1" applyFont="1" applyFill="1" applyBorder="1" applyAlignment="1">
      <alignment horizontal="left" vertical="center" wrapText="1"/>
    </xf>
    <xf numFmtId="164" fontId="0" fillId="0" borderId="38" xfId="4" applyNumberFormat="1" applyFont="1" applyBorder="1"/>
    <xf numFmtId="164" fontId="0" fillId="0" borderId="1" xfId="4" applyNumberFormat="1" applyFont="1" applyBorder="1"/>
    <xf numFmtId="164" fontId="0" fillId="0" borderId="22" xfId="4" applyNumberFormat="1" applyFont="1" applyBorder="1"/>
    <xf numFmtId="164" fontId="1" fillId="0" borderId="2" xfId="4" applyNumberFormat="1" applyFont="1" applyBorder="1" applyAlignment="1">
      <alignment horizontal="left"/>
    </xf>
    <xf numFmtId="164" fontId="0" fillId="3" borderId="38" xfId="4" applyNumberFormat="1" applyFont="1" applyFill="1" applyBorder="1" applyAlignment="1">
      <alignment horizontal="right"/>
    </xf>
    <xf numFmtId="164" fontId="0" fillId="3" borderId="1" xfId="4" applyNumberFormat="1" applyFont="1" applyFill="1" applyBorder="1" applyAlignment="1">
      <alignment horizontal="right"/>
    </xf>
    <xf numFmtId="164" fontId="0" fillId="3" borderId="22" xfId="4" applyNumberFormat="1" applyFont="1" applyFill="1" applyBorder="1" applyAlignment="1">
      <alignment horizontal="right"/>
    </xf>
    <xf numFmtId="164" fontId="13" fillId="0" borderId="0" xfId="4" applyNumberFormat="1" applyFont="1"/>
    <xf numFmtId="164" fontId="1" fillId="3" borderId="24" xfId="4" applyNumberFormat="1" applyFont="1" applyFill="1" applyBorder="1" applyAlignment="1">
      <alignment horizontal="right" vertical="center"/>
    </xf>
    <xf numFmtId="164" fontId="1" fillId="3" borderId="28" xfId="4" applyNumberFormat="1" applyFont="1" applyFill="1" applyBorder="1" applyAlignment="1">
      <alignment horizontal="right"/>
    </xf>
    <xf numFmtId="164" fontId="1" fillId="3" borderId="25" xfId="4" applyNumberFormat="1" applyFont="1" applyFill="1" applyBorder="1" applyAlignment="1">
      <alignment horizontal="right"/>
    </xf>
    <xf numFmtId="164" fontId="1" fillId="3" borderId="46" xfId="4" applyNumberFormat="1" applyFont="1" applyFill="1" applyBorder="1" applyAlignment="1">
      <alignment horizontal="right"/>
    </xf>
    <xf numFmtId="164" fontId="1" fillId="3" borderId="32" xfId="4" applyNumberFormat="1" applyFont="1" applyFill="1" applyBorder="1" applyAlignment="1">
      <alignment horizontal="right" wrapText="1"/>
    </xf>
    <xf numFmtId="164" fontId="1" fillId="3" borderId="0" xfId="4" applyNumberFormat="1" applyFont="1" applyFill="1" applyAlignment="1">
      <alignment horizontal="right" wrapText="1"/>
    </xf>
    <xf numFmtId="164" fontId="0" fillId="3" borderId="0" xfId="4" applyNumberFormat="1" applyFont="1" applyFill="1" applyAlignment="1">
      <alignment horizontal="right"/>
    </xf>
    <xf numFmtId="164" fontId="0" fillId="3" borderId="33" xfId="4" applyNumberFormat="1" applyFont="1" applyFill="1" applyBorder="1" applyAlignment="1">
      <alignment horizontal="right"/>
    </xf>
    <xf numFmtId="164" fontId="14" fillId="0" borderId="0" xfId="4" applyNumberFormat="1" applyFont="1"/>
    <xf numFmtId="164" fontId="1" fillId="3" borderId="0" xfId="4" applyNumberFormat="1" applyFont="1" applyFill="1" applyAlignment="1">
      <alignment horizontal="right"/>
    </xf>
    <xf numFmtId="164" fontId="1" fillId="3" borderId="33" xfId="4" applyNumberFormat="1" applyFont="1" applyFill="1" applyBorder="1" applyAlignment="1">
      <alignment horizontal="right"/>
    </xf>
    <xf numFmtId="164" fontId="0" fillId="3" borderId="34" xfId="4" applyNumberFormat="1" applyFont="1" applyFill="1" applyBorder="1" applyAlignment="1">
      <alignment horizontal="right"/>
    </xf>
    <xf numFmtId="164" fontId="0" fillId="3" borderId="35" xfId="4" applyNumberFormat="1" applyFont="1" applyFill="1" applyBorder="1" applyAlignment="1">
      <alignment horizontal="right"/>
    </xf>
    <xf numFmtId="164" fontId="0" fillId="3" borderId="36" xfId="4" applyNumberFormat="1" applyFont="1" applyFill="1" applyBorder="1" applyAlignment="1">
      <alignment horizontal="right"/>
    </xf>
    <xf numFmtId="164" fontId="0" fillId="3" borderId="32" xfId="4" applyNumberFormat="1" applyFont="1" applyFill="1" applyBorder="1" applyAlignment="1">
      <alignment horizontal="right"/>
    </xf>
    <xf numFmtId="164" fontId="1" fillId="3" borderId="30" xfId="4" applyNumberFormat="1" applyFont="1" applyFill="1" applyBorder="1" applyAlignment="1">
      <alignment horizontal="right"/>
    </xf>
    <xf numFmtId="164" fontId="1" fillId="3" borderId="31" xfId="4" applyNumberFormat="1" applyFont="1" applyFill="1" applyBorder="1" applyAlignment="1">
      <alignment horizontal="right"/>
    </xf>
    <xf numFmtId="164" fontId="1" fillId="3" borderId="37" xfId="4" applyNumberFormat="1" applyFont="1" applyFill="1" applyBorder="1" applyAlignment="1">
      <alignment horizontal="right"/>
    </xf>
    <xf numFmtId="164" fontId="1" fillId="3" borderId="34" xfId="4" applyNumberFormat="1" applyFont="1" applyFill="1" applyBorder="1" applyAlignment="1">
      <alignment horizontal="right"/>
    </xf>
    <xf numFmtId="164" fontId="1" fillId="3" borderId="35" xfId="4" applyNumberFormat="1" applyFont="1" applyFill="1" applyBorder="1" applyAlignment="1">
      <alignment horizontal="right"/>
    </xf>
    <xf numFmtId="164" fontId="1" fillId="3" borderId="36" xfId="4" applyNumberFormat="1" applyFont="1" applyFill="1" applyBorder="1" applyAlignment="1">
      <alignment horizontal="right"/>
    </xf>
    <xf numFmtId="164" fontId="1" fillId="3" borderId="32" xfId="4" applyNumberFormat="1" applyFont="1" applyFill="1" applyBorder="1" applyAlignment="1">
      <alignment horizontal="right"/>
    </xf>
    <xf numFmtId="164" fontId="10" fillId="0" borderId="0" xfId="4" applyNumberFormat="1" applyFont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" fillId="3" borderId="41" xfId="0" applyFont="1" applyFill="1" applyBorder="1" applyAlignment="1">
      <alignment horizontal="right" vertical="center"/>
    </xf>
    <xf numFmtId="0" fontId="1" fillId="3" borderId="24" xfId="0" applyFont="1" applyFill="1" applyBorder="1" applyAlignment="1">
      <alignment horizontal="right" vertical="center"/>
    </xf>
    <xf numFmtId="0" fontId="15" fillId="0" borderId="9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164" fontId="1" fillId="4" borderId="17" xfId="4" applyNumberFormat="1" applyFont="1" applyFill="1" applyBorder="1" applyAlignment="1">
      <alignment horizontal="center" vertical="center" wrapText="1"/>
    </xf>
    <xf numFmtId="164" fontId="1" fillId="4" borderId="9" xfId="4" applyNumberFormat="1" applyFont="1" applyFill="1" applyBorder="1" applyAlignment="1">
      <alignment horizontal="center" vertical="center" wrapText="1"/>
    </xf>
    <xf numFmtId="164" fontId="1" fillId="4" borderId="18" xfId="4" applyNumberFormat="1" applyFont="1" applyFill="1" applyBorder="1" applyAlignment="1">
      <alignment horizontal="center" vertical="center" wrapText="1"/>
    </xf>
    <xf numFmtId="164" fontId="18" fillId="4" borderId="15" xfId="4" applyNumberFormat="1" applyFont="1" applyFill="1" applyBorder="1" applyAlignment="1">
      <alignment horizontal="center" vertical="center" wrapText="1"/>
    </xf>
    <xf numFmtId="164" fontId="18" fillId="4" borderId="0" xfId="4" applyNumberFormat="1" applyFont="1" applyFill="1" applyBorder="1" applyAlignment="1">
      <alignment horizontal="center" vertical="center" wrapText="1"/>
    </xf>
    <xf numFmtId="164" fontId="18" fillId="4" borderId="16" xfId="4" applyNumberFormat="1" applyFont="1" applyFill="1" applyBorder="1" applyAlignment="1">
      <alignment horizontal="center" vertical="center" wrapText="1"/>
    </xf>
    <xf numFmtId="164" fontId="1" fillId="3" borderId="43" xfId="4" applyNumberFormat="1" applyFont="1" applyFill="1" applyBorder="1" applyAlignment="1">
      <alignment horizontal="center" vertical="center" wrapText="1"/>
    </xf>
    <xf numFmtId="164" fontId="1" fillId="3" borderId="41" xfId="4" applyNumberFormat="1" applyFont="1" applyFill="1" applyBorder="1" applyAlignment="1">
      <alignment horizontal="center" vertical="center" wrapText="1"/>
    </xf>
    <xf numFmtId="164" fontId="1" fillId="3" borderId="51" xfId="4" applyNumberFormat="1" applyFont="1" applyFill="1" applyBorder="1" applyAlignment="1">
      <alignment horizontal="center" vertical="center" wrapText="1"/>
    </xf>
    <xf numFmtId="164" fontId="1" fillId="3" borderId="52" xfId="4" applyNumberFormat="1" applyFont="1" applyFill="1" applyBorder="1" applyAlignment="1">
      <alignment horizontal="center" vertical="center" wrapText="1"/>
    </xf>
    <xf numFmtId="164" fontId="1" fillId="3" borderId="44" xfId="4" applyNumberFormat="1" applyFont="1" applyFill="1" applyBorder="1" applyAlignment="1">
      <alignment horizontal="center" vertical="center" wrapText="1"/>
    </xf>
    <xf numFmtId="164" fontId="1" fillId="3" borderId="9" xfId="4" applyNumberFormat="1" applyFont="1" applyFill="1" applyBorder="1" applyAlignment="1">
      <alignment horizontal="center" vertical="center" wrapText="1"/>
    </xf>
    <xf numFmtId="164" fontId="1" fillId="3" borderId="51" xfId="4" applyNumberFormat="1" applyFont="1" applyFill="1" applyBorder="1" applyAlignment="1">
      <alignment horizontal="center" vertical="center"/>
    </xf>
    <xf numFmtId="164" fontId="1" fillId="3" borderId="53" xfId="4" applyNumberFormat="1" applyFont="1" applyFill="1" applyBorder="1" applyAlignment="1">
      <alignment horizontal="center" vertical="center"/>
    </xf>
    <xf numFmtId="164" fontId="1" fillId="3" borderId="54" xfId="4" applyNumberFormat="1" applyFont="1" applyFill="1" applyBorder="1" applyAlignment="1">
      <alignment horizontal="center" vertical="center"/>
    </xf>
    <xf numFmtId="164" fontId="1" fillId="3" borderId="32" xfId="4" applyNumberFormat="1" applyFont="1" applyFill="1" applyBorder="1" applyAlignment="1">
      <alignment horizontal="right" wrapText="1"/>
    </xf>
    <xf numFmtId="164" fontId="1" fillId="3" borderId="0" xfId="4" applyNumberFormat="1" applyFont="1" applyFill="1" applyAlignment="1">
      <alignment horizontal="right" wrapText="1"/>
    </xf>
    <xf numFmtId="164" fontId="9" fillId="0" borderId="14" xfId="4" applyNumberFormat="1" applyFont="1" applyBorder="1" applyAlignment="1">
      <alignment horizontal="left" vertical="center" wrapText="1"/>
    </xf>
    <xf numFmtId="164" fontId="9" fillId="0" borderId="0" xfId="4" applyNumberFormat="1" applyFont="1" applyBorder="1" applyAlignment="1">
      <alignment horizontal="left" vertical="center" wrapText="1"/>
    </xf>
    <xf numFmtId="164" fontId="9" fillId="0" borderId="10" xfId="4" applyNumberFormat="1" applyFont="1" applyBorder="1" applyAlignment="1">
      <alignment horizontal="left" vertical="center" wrapText="1"/>
    </xf>
    <xf numFmtId="164" fontId="9" fillId="0" borderId="11" xfId="4" applyNumberFormat="1" applyFont="1" applyBorder="1" applyAlignment="1">
      <alignment horizontal="left" vertical="center" wrapText="1"/>
    </xf>
    <xf numFmtId="164" fontId="7" fillId="0" borderId="14" xfId="4" applyNumberFormat="1" applyFont="1" applyBorder="1" applyAlignment="1">
      <alignment horizontal="left" vertical="center" wrapText="1"/>
    </xf>
    <xf numFmtId="164" fontId="7" fillId="0" borderId="0" xfId="4" applyNumberFormat="1" applyFont="1" applyBorder="1" applyAlignment="1">
      <alignment horizontal="left" vertical="center" wrapText="1"/>
    </xf>
    <xf numFmtId="164" fontId="1" fillId="3" borderId="27" xfId="4" applyNumberFormat="1" applyFont="1" applyFill="1" applyBorder="1" applyAlignment="1">
      <alignment horizontal="center" vertical="center" wrapText="1"/>
    </xf>
    <xf numFmtId="164" fontId="1" fillId="3" borderId="20" xfId="4" applyNumberFormat="1" applyFont="1" applyFill="1" applyBorder="1" applyAlignment="1">
      <alignment horizontal="center" vertical="center" wrapText="1"/>
    </xf>
    <xf numFmtId="164" fontId="1" fillId="3" borderId="21" xfId="4" applyNumberFormat="1" applyFont="1" applyFill="1" applyBorder="1" applyAlignment="1">
      <alignment horizontal="center" vertical="center" wrapText="1"/>
    </xf>
    <xf numFmtId="164" fontId="1" fillId="3" borderId="29" xfId="4" applyNumberFormat="1" applyFont="1" applyFill="1" applyBorder="1" applyAlignment="1">
      <alignment horizontal="center" vertical="center" wrapText="1"/>
    </xf>
    <xf numFmtId="164" fontId="1" fillId="3" borderId="32" xfId="4" applyNumberFormat="1" applyFont="1" applyFill="1" applyBorder="1" applyAlignment="1">
      <alignment horizontal="center" vertical="center"/>
    </xf>
    <xf numFmtId="164" fontId="1" fillId="3" borderId="30" xfId="4" applyNumberFormat="1" applyFont="1" applyFill="1" applyBorder="1" applyAlignment="1">
      <alignment horizontal="right" vertical="center"/>
    </xf>
    <xf numFmtId="164" fontId="1" fillId="3" borderId="0" xfId="4" applyNumberFormat="1" applyFont="1" applyFill="1" applyAlignment="1">
      <alignment horizontal="right" vertical="center"/>
    </xf>
    <xf numFmtId="164" fontId="1" fillId="3" borderId="34" xfId="4" applyNumberFormat="1" applyFont="1" applyFill="1" applyBorder="1" applyAlignment="1">
      <alignment horizontal="center" vertical="center"/>
    </xf>
    <xf numFmtId="164" fontId="1" fillId="3" borderId="40" xfId="4" applyNumberFormat="1" applyFont="1" applyFill="1" applyBorder="1" applyAlignment="1">
      <alignment horizontal="center" vertical="center"/>
    </xf>
    <xf numFmtId="164" fontId="1" fillId="3" borderId="32" xfId="4" applyNumberFormat="1" applyFont="1" applyFill="1" applyBorder="1" applyAlignment="1">
      <alignment horizontal="right"/>
    </xf>
    <xf numFmtId="164" fontId="1" fillId="3" borderId="0" xfId="4" applyNumberFormat="1" applyFont="1" applyFill="1" applyAlignment="1">
      <alignment horizontal="right"/>
    </xf>
    <xf numFmtId="164" fontId="1" fillId="3" borderId="30" xfId="4" applyNumberFormat="1" applyFont="1" applyFill="1" applyBorder="1" applyAlignment="1">
      <alignment horizontal="right"/>
    </xf>
    <xf numFmtId="164" fontId="1" fillId="3" borderId="31" xfId="4" applyNumberFormat="1" applyFont="1" applyFill="1" applyBorder="1" applyAlignment="1">
      <alignment horizontal="right"/>
    </xf>
    <xf numFmtId="164" fontId="1" fillId="3" borderId="31" xfId="4" applyNumberFormat="1" applyFont="1" applyFill="1" applyBorder="1" applyAlignment="1">
      <alignment horizontal="right" vertical="center"/>
    </xf>
    <xf numFmtId="164" fontId="1" fillId="3" borderId="34" xfId="4" applyNumberFormat="1" applyFont="1" applyFill="1" applyBorder="1" applyAlignment="1">
      <alignment horizontal="right"/>
    </xf>
    <xf numFmtId="164" fontId="1" fillId="3" borderId="35" xfId="4" applyNumberFormat="1" applyFont="1" applyFill="1" applyBorder="1" applyAlignment="1">
      <alignment horizontal="right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415018</xdr:colOff>
      <xdr:row>0</xdr:row>
      <xdr:rowOff>119744</xdr:rowOff>
    </xdr:from>
    <xdr:to>
      <xdr:col>4</xdr:col>
      <xdr:colOff>585652</xdr:colOff>
      <xdr:row>4</xdr:row>
      <xdr:rowOff>183697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8" y="119744"/>
          <a:ext cx="2875734" cy="911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110221</xdr:rowOff>
    </xdr:from>
    <xdr:to>
      <xdr:col>2</xdr:col>
      <xdr:colOff>0</xdr:colOff>
      <xdr:row>3</xdr:row>
      <xdr:rowOff>161109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BBEA905-9DFF-4A9B-8EA8-E4FB1E10A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10221"/>
          <a:ext cx="2390775" cy="698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21167</xdr:rowOff>
    </xdr:from>
    <xdr:to>
      <xdr:col>2</xdr:col>
      <xdr:colOff>1259417</xdr:colOff>
      <xdr:row>4</xdr:row>
      <xdr:rowOff>120498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962BF28-ADF8-44FF-9A06-D5FC64F01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1167"/>
          <a:ext cx="2910417" cy="1051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1"/>
  <sheetViews>
    <sheetView showGridLines="0" tabSelected="1" zoomScaleNormal="100" workbookViewId="0">
      <selection activeCell="B9" sqref="B9:L9"/>
    </sheetView>
  </sheetViews>
  <sheetFormatPr baseColWidth="10" defaultColWidth="11.42578125" defaultRowHeight="15" x14ac:dyDescent="0.25"/>
  <cols>
    <col min="1" max="1" width="6.28515625" customWidth="1"/>
    <col min="9" max="9" width="10.7109375" customWidth="1"/>
    <col min="10" max="10" width="9.42578125" customWidth="1"/>
    <col min="11" max="11" width="9" customWidth="1"/>
    <col min="12" max="12" width="11.5703125" customWidth="1"/>
  </cols>
  <sheetData>
    <row r="1" spans="2:12" ht="14.45" customHeight="1" x14ac:dyDescent="0.25">
      <c r="F1" s="73" t="s">
        <v>0</v>
      </c>
      <c r="G1" s="74"/>
      <c r="H1" s="74"/>
      <c r="I1" s="74"/>
      <c r="J1" s="74"/>
      <c r="K1" s="74"/>
      <c r="L1" s="74"/>
    </row>
    <row r="2" spans="2:12" ht="28.5" customHeight="1" x14ac:dyDescent="0.25">
      <c r="F2" s="75"/>
      <c r="G2" s="76"/>
      <c r="H2" s="76"/>
      <c r="I2" s="76"/>
      <c r="J2" s="76"/>
      <c r="K2" s="76"/>
      <c r="L2" s="76"/>
    </row>
    <row r="3" spans="2:12" ht="12.75" customHeight="1" x14ac:dyDescent="0.25">
      <c r="F3" s="69" t="s">
        <v>1</v>
      </c>
      <c r="G3" s="70"/>
      <c r="H3" s="70"/>
      <c r="I3" s="70"/>
      <c r="J3" s="70"/>
      <c r="K3" s="70"/>
      <c r="L3" s="70"/>
    </row>
    <row r="4" spans="2:12" ht="11.25" customHeight="1" x14ac:dyDescent="0.25">
      <c r="F4" s="71"/>
      <c r="G4" s="72"/>
      <c r="H4" s="72"/>
      <c r="I4" s="72"/>
      <c r="J4" s="72"/>
      <c r="K4" s="72"/>
      <c r="L4" s="72"/>
    </row>
    <row r="5" spans="2:12" ht="19.899999999999999" customHeight="1" x14ac:dyDescent="0.25">
      <c r="F5" s="71"/>
      <c r="G5" s="72"/>
      <c r="H5" s="72"/>
      <c r="I5" s="72"/>
      <c r="J5" s="72"/>
      <c r="K5" s="72"/>
      <c r="L5" s="72"/>
    </row>
    <row r="8" spans="2:12" ht="28.9" customHeight="1" x14ac:dyDescent="0.25">
      <c r="B8" s="77" t="s">
        <v>87</v>
      </c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x14ac:dyDescent="0.25">
      <c r="B9" s="80" t="s">
        <v>2</v>
      </c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2:12" ht="29.45" customHeight="1" x14ac:dyDescent="0.25">
      <c r="B10" s="2" t="s">
        <v>3</v>
      </c>
      <c r="C10" s="68" t="s">
        <v>4</v>
      </c>
      <c r="D10" s="68"/>
      <c r="E10" s="68"/>
      <c r="F10" s="68"/>
      <c r="G10" s="68"/>
      <c r="H10" s="68"/>
      <c r="I10" s="68"/>
      <c r="J10" s="68"/>
      <c r="K10" s="68"/>
      <c r="L10" s="68"/>
    </row>
    <row r="11" spans="2:12" ht="30.75" customHeight="1" x14ac:dyDescent="0.25">
      <c r="B11" s="2" t="s">
        <v>5</v>
      </c>
      <c r="C11" s="68" t="s">
        <v>6</v>
      </c>
      <c r="D11" s="68"/>
      <c r="E11" s="68"/>
      <c r="F11" s="68"/>
      <c r="G11" s="68"/>
      <c r="H11" s="68"/>
      <c r="I11" s="68"/>
      <c r="J11" s="68"/>
      <c r="K11" s="68"/>
      <c r="L11" s="68"/>
    </row>
  </sheetData>
  <mergeCells count="6">
    <mergeCell ref="C11:L11"/>
    <mergeCell ref="F3:L5"/>
    <mergeCell ref="F1:L2"/>
    <mergeCell ref="B8:L8"/>
    <mergeCell ref="B9:L9"/>
    <mergeCell ref="C10:L10"/>
  </mergeCells>
  <phoneticPr fontId="4" type="noConversion"/>
  <hyperlinks>
    <hyperlink ref="B10" location="'Cuadro 1'!A1" display="CUADRO 1" xr:uid="{00000000-0004-0000-0000-000000000000}"/>
    <hyperlink ref="B11" location="'Cuadro 2'!A1" display="CUADRO 2" xr:uid="{00000000-0004-0000-0000-000001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E42"/>
  <sheetViews>
    <sheetView showGridLines="0" zoomScaleNormal="100" workbookViewId="0">
      <selection activeCell="B8" sqref="B8:E8"/>
    </sheetView>
  </sheetViews>
  <sheetFormatPr baseColWidth="10" defaultColWidth="11.42578125" defaultRowHeight="15" x14ac:dyDescent="0.25"/>
  <cols>
    <col min="1" max="1" width="18.140625" customWidth="1"/>
    <col min="2" max="2" width="24.42578125" customWidth="1"/>
    <col min="3" max="3" width="29.5703125" customWidth="1"/>
    <col min="4" max="5" width="15.5703125" customWidth="1"/>
  </cols>
  <sheetData>
    <row r="1" spans="1:5" ht="14.45" customHeight="1" x14ac:dyDescent="0.25">
      <c r="C1" s="73" t="s">
        <v>84</v>
      </c>
      <c r="D1" s="74"/>
      <c r="E1" s="74"/>
    </row>
    <row r="2" spans="1:5" ht="28.5" customHeight="1" x14ac:dyDescent="0.25">
      <c r="C2" s="75"/>
      <c r="D2" s="76"/>
      <c r="E2" s="76"/>
    </row>
    <row r="3" spans="1:5" ht="8.25" customHeight="1" x14ac:dyDescent="0.25">
      <c r="C3" s="71" t="s">
        <v>85</v>
      </c>
      <c r="D3" s="72"/>
      <c r="E3" s="72"/>
    </row>
    <row r="4" spans="1:5" ht="13.5" customHeight="1" x14ac:dyDescent="0.25">
      <c r="C4" s="71"/>
      <c r="D4" s="72"/>
      <c r="E4" s="72"/>
    </row>
    <row r="5" spans="1:5" ht="13.5" customHeight="1" x14ac:dyDescent="0.25">
      <c r="C5" s="71"/>
      <c r="D5" s="72"/>
      <c r="E5" s="72"/>
    </row>
    <row r="6" spans="1:5" ht="19.899999999999999" customHeight="1" x14ac:dyDescent="0.25">
      <c r="C6" s="71"/>
      <c r="D6" s="72"/>
      <c r="E6" s="72"/>
    </row>
    <row r="7" spans="1:5" ht="19.899999999999999" customHeight="1" x14ac:dyDescent="0.25">
      <c r="D7" s="6"/>
      <c r="E7" s="6"/>
    </row>
    <row r="8" spans="1:5" x14ac:dyDescent="0.25">
      <c r="A8" s="1"/>
      <c r="B8" s="83" t="s">
        <v>7</v>
      </c>
      <c r="C8" s="84"/>
      <c r="D8" s="84"/>
      <c r="E8" s="85"/>
    </row>
    <row r="9" spans="1:5" ht="49.5" customHeight="1" x14ac:dyDescent="0.25">
      <c r="B9" s="86" t="s">
        <v>83</v>
      </c>
      <c r="C9" s="87"/>
      <c r="D9" s="87"/>
      <c r="E9" s="88"/>
    </row>
    <row r="10" spans="1:5" ht="16.899999999999999" customHeight="1" x14ac:dyDescent="0.25">
      <c r="B10" s="90" t="s">
        <v>8</v>
      </c>
      <c r="C10" s="89" t="s">
        <v>9</v>
      </c>
      <c r="D10" s="91" t="s">
        <v>10</v>
      </c>
      <c r="E10" s="92"/>
    </row>
    <row r="11" spans="1:5" x14ac:dyDescent="0.25">
      <c r="B11" s="90"/>
      <c r="C11" s="89"/>
      <c r="D11" s="10" t="s">
        <v>11</v>
      </c>
      <c r="E11" s="13" t="s">
        <v>12</v>
      </c>
    </row>
    <row r="12" spans="1:5" x14ac:dyDescent="0.25">
      <c r="B12" s="98" t="s">
        <v>13</v>
      </c>
      <c r="C12" s="11" t="s">
        <v>14</v>
      </c>
      <c r="D12" s="7">
        <v>9</v>
      </c>
      <c r="E12" s="14">
        <v>9</v>
      </c>
    </row>
    <row r="13" spans="1:5" x14ac:dyDescent="0.25">
      <c r="B13" s="99"/>
      <c r="C13" s="11" t="s">
        <v>15</v>
      </c>
      <c r="D13" s="7">
        <v>2</v>
      </c>
      <c r="E13" s="15">
        <v>12</v>
      </c>
    </row>
    <row r="14" spans="1:5" x14ac:dyDescent="0.25">
      <c r="B14" s="99"/>
      <c r="C14" s="11" t="s">
        <v>16</v>
      </c>
      <c r="D14" s="7">
        <v>58</v>
      </c>
      <c r="E14" s="15">
        <v>49</v>
      </c>
    </row>
    <row r="15" spans="1:5" x14ac:dyDescent="0.25">
      <c r="B15" s="99"/>
      <c r="C15" s="11" t="s">
        <v>17</v>
      </c>
      <c r="D15" s="7">
        <v>0</v>
      </c>
      <c r="E15" s="5">
        <v>0</v>
      </c>
    </row>
    <row r="16" spans="1:5" x14ac:dyDescent="0.25">
      <c r="B16" s="99"/>
      <c r="C16" s="11" t="s">
        <v>18</v>
      </c>
      <c r="D16" s="7">
        <v>2</v>
      </c>
      <c r="E16" s="15">
        <v>1</v>
      </c>
    </row>
    <row r="17" spans="2:5" x14ac:dyDescent="0.25">
      <c r="B17" s="99"/>
      <c r="C17" s="11" t="s">
        <v>19</v>
      </c>
      <c r="D17" s="7">
        <v>3</v>
      </c>
      <c r="E17" s="15">
        <v>0</v>
      </c>
    </row>
    <row r="18" spans="2:5" x14ac:dyDescent="0.25">
      <c r="B18" s="99"/>
      <c r="C18" s="11" t="s">
        <v>20</v>
      </c>
      <c r="D18" s="7">
        <v>12</v>
      </c>
      <c r="E18" s="15">
        <v>0</v>
      </c>
    </row>
    <row r="19" spans="2:5" x14ac:dyDescent="0.25">
      <c r="B19" s="99"/>
      <c r="C19" s="11" t="s">
        <v>21</v>
      </c>
      <c r="D19" s="7">
        <v>0</v>
      </c>
      <c r="E19" s="15">
        <v>2</v>
      </c>
    </row>
    <row r="20" spans="2:5" x14ac:dyDescent="0.25">
      <c r="B20" s="99"/>
      <c r="C20" s="11" t="s">
        <v>22</v>
      </c>
      <c r="D20" s="7">
        <v>0</v>
      </c>
      <c r="E20" s="15">
        <v>2</v>
      </c>
    </row>
    <row r="21" spans="2:5" x14ac:dyDescent="0.25">
      <c r="B21" s="100"/>
      <c r="C21" s="12" t="s">
        <v>23</v>
      </c>
      <c r="D21" s="9">
        <f>+SUM(D12:D20)</f>
        <v>86</v>
      </c>
      <c r="E21" s="16">
        <f>+SUM(E12:E20)</f>
        <v>75</v>
      </c>
    </row>
    <row r="22" spans="2:5" x14ac:dyDescent="0.25">
      <c r="B22" s="98" t="s">
        <v>24</v>
      </c>
      <c r="C22" s="11" t="s">
        <v>25</v>
      </c>
      <c r="D22" s="7">
        <v>20</v>
      </c>
      <c r="E22" s="15">
        <v>7</v>
      </c>
    </row>
    <row r="23" spans="2:5" x14ac:dyDescent="0.25">
      <c r="B23" s="99"/>
      <c r="C23" s="11" t="s">
        <v>26</v>
      </c>
      <c r="D23" s="7">
        <v>3</v>
      </c>
      <c r="E23" s="15">
        <v>0</v>
      </c>
    </row>
    <row r="24" spans="2:5" x14ac:dyDescent="0.25">
      <c r="B24" s="99"/>
      <c r="C24" s="11" t="s">
        <v>27</v>
      </c>
      <c r="D24" s="7">
        <v>0</v>
      </c>
      <c r="E24" s="15">
        <v>5</v>
      </c>
    </row>
    <row r="25" spans="2:5" x14ac:dyDescent="0.25">
      <c r="B25" s="99"/>
      <c r="C25" s="11" t="s">
        <v>28</v>
      </c>
      <c r="D25" s="7">
        <v>0</v>
      </c>
      <c r="E25" s="15">
        <v>4</v>
      </c>
    </row>
    <row r="26" spans="2:5" x14ac:dyDescent="0.25">
      <c r="B26" s="100"/>
      <c r="C26" s="12" t="s">
        <v>29</v>
      </c>
      <c r="D26" s="9">
        <f>+SUM(D22:D25)</f>
        <v>23</v>
      </c>
      <c r="E26" s="16">
        <f>+SUM(E22:E25)</f>
        <v>16</v>
      </c>
    </row>
    <row r="27" spans="2:5" ht="15.75" thickBot="1" x14ac:dyDescent="0.3">
      <c r="B27" s="95" t="s">
        <v>30</v>
      </c>
      <c r="C27" s="96"/>
      <c r="D27" s="8">
        <f>+D26+D21</f>
        <v>109</v>
      </c>
      <c r="E27" s="17">
        <f>+E26+E21</f>
        <v>91</v>
      </c>
    </row>
    <row r="28" spans="2:5" ht="14.45" customHeight="1" x14ac:dyDescent="0.25"/>
    <row r="30" spans="2:5" ht="18.75" customHeight="1" x14ac:dyDescent="0.25">
      <c r="B30" s="97" t="s">
        <v>31</v>
      </c>
      <c r="C30" s="97"/>
      <c r="D30" s="97"/>
      <c r="E30" s="97"/>
    </row>
    <row r="31" spans="2:5" x14ac:dyDescent="0.25">
      <c r="B31" s="93" t="s">
        <v>32</v>
      </c>
      <c r="C31" s="93"/>
      <c r="D31" s="93"/>
      <c r="E31" s="93"/>
    </row>
    <row r="32" spans="2:5" x14ac:dyDescent="0.25">
      <c r="B32" s="93"/>
      <c r="C32" s="93"/>
      <c r="D32" s="93"/>
      <c r="E32" s="93"/>
    </row>
    <row r="33" spans="2:5" x14ac:dyDescent="0.25">
      <c r="B33" s="93"/>
      <c r="C33" s="93"/>
      <c r="D33" s="93"/>
      <c r="E33" s="93"/>
    </row>
    <row r="34" spans="2:5" x14ac:dyDescent="0.25">
      <c r="B34" s="93"/>
      <c r="C34" s="93"/>
      <c r="D34" s="93"/>
      <c r="E34" s="93"/>
    </row>
    <row r="35" spans="2:5" x14ac:dyDescent="0.25">
      <c r="B35" s="93"/>
      <c r="C35" s="93"/>
      <c r="D35" s="93"/>
      <c r="E35" s="93"/>
    </row>
    <row r="36" spans="2:5" x14ac:dyDescent="0.25">
      <c r="B36" s="94"/>
      <c r="C36" s="94"/>
      <c r="D36" s="94"/>
      <c r="E36" s="94"/>
    </row>
    <row r="37" spans="2:5" x14ac:dyDescent="0.25">
      <c r="B37" s="4"/>
      <c r="C37" s="3"/>
    </row>
    <row r="38" spans="2:5" x14ac:dyDescent="0.25">
      <c r="B38" s="4"/>
      <c r="C38" s="3"/>
    </row>
    <row r="39" spans="2:5" x14ac:dyDescent="0.25">
      <c r="B39" s="4"/>
      <c r="C39" s="3"/>
    </row>
    <row r="40" spans="2:5" x14ac:dyDescent="0.25">
      <c r="B40" s="4"/>
      <c r="C40" s="3"/>
    </row>
    <row r="41" spans="2:5" x14ac:dyDescent="0.25">
      <c r="B41" s="4"/>
      <c r="C41" s="3"/>
    </row>
    <row r="42" spans="2:5" x14ac:dyDescent="0.25">
      <c r="B42" s="4"/>
      <c r="C42" s="3"/>
    </row>
  </sheetData>
  <mergeCells count="12">
    <mergeCell ref="B31:E36"/>
    <mergeCell ref="B27:C27"/>
    <mergeCell ref="B30:E30"/>
    <mergeCell ref="B12:B21"/>
    <mergeCell ref="B22:B26"/>
    <mergeCell ref="B8:E8"/>
    <mergeCell ref="B9:E9"/>
    <mergeCell ref="C1:E2"/>
    <mergeCell ref="C3:E6"/>
    <mergeCell ref="C10:C11"/>
    <mergeCell ref="B10:B11"/>
    <mergeCell ref="D10:E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993-9D5F-408F-A26E-8807FCA0BE85}">
  <sheetPr>
    <pageSetUpPr fitToPage="1"/>
  </sheetPr>
  <dimension ref="A1:G247"/>
  <sheetViews>
    <sheetView showGridLines="0" zoomScale="90" zoomScaleNormal="90" workbookViewId="0">
      <selection activeCell="B7" sqref="B7:G7"/>
    </sheetView>
  </sheetViews>
  <sheetFormatPr baseColWidth="10" defaultColWidth="11.42578125" defaultRowHeight="15" x14ac:dyDescent="0.25"/>
  <cols>
    <col min="1" max="1" width="15.42578125" style="20" customWidth="1"/>
    <col min="2" max="2" width="9.85546875" style="20" customWidth="1"/>
    <col min="3" max="3" width="19.42578125" style="20" bestFit="1" customWidth="1"/>
    <col min="4" max="4" width="31.7109375" style="20" customWidth="1"/>
    <col min="5" max="5" width="13.85546875" style="20" bestFit="1" customWidth="1"/>
    <col min="6" max="6" width="17.42578125" style="20" customWidth="1"/>
    <col min="7" max="7" width="21" style="20" customWidth="1"/>
    <col min="8" max="16384" width="11.42578125" style="20"/>
  </cols>
  <sheetData>
    <row r="1" spans="1:7" s="18" customFormat="1" ht="24.75" customHeight="1" x14ac:dyDescent="0.25">
      <c r="D1" s="121" t="s">
        <v>84</v>
      </c>
      <c r="E1" s="122"/>
      <c r="F1" s="122"/>
      <c r="G1" s="122"/>
    </row>
    <row r="2" spans="1:7" s="18" customFormat="1" ht="28.5" customHeight="1" x14ac:dyDescent="0.25">
      <c r="D2" s="123"/>
      <c r="E2" s="124"/>
      <c r="F2" s="124"/>
      <c r="G2" s="124"/>
    </row>
    <row r="3" spans="1:7" s="18" customFormat="1" ht="8.25" customHeight="1" x14ac:dyDescent="0.25">
      <c r="D3" s="125" t="s">
        <v>1</v>
      </c>
      <c r="E3" s="126"/>
      <c r="F3" s="126"/>
      <c r="G3" s="126"/>
    </row>
    <row r="4" spans="1:7" s="18" customFormat="1" ht="13.5" customHeight="1" x14ac:dyDescent="0.25">
      <c r="D4" s="125"/>
      <c r="E4" s="126"/>
      <c r="F4" s="126"/>
      <c r="G4" s="126"/>
    </row>
    <row r="5" spans="1:7" s="18" customFormat="1" ht="19.899999999999999" customHeight="1" x14ac:dyDescent="0.25">
      <c r="D5" s="125"/>
      <c r="E5" s="126"/>
      <c r="F5" s="126"/>
      <c r="G5" s="126"/>
    </row>
    <row r="6" spans="1:7" s="18" customFormat="1" ht="19.899999999999999" customHeight="1" x14ac:dyDescent="0.25"/>
    <row r="7" spans="1:7" x14ac:dyDescent="0.25">
      <c r="A7" s="19"/>
      <c r="B7" s="104" t="s">
        <v>33</v>
      </c>
      <c r="C7" s="105"/>
      <c r="D7" s="105"/>
      <c r="E7" s="105"/>
      <c r="F7" s="105"/>
      <c r="G7" s="106"/>
    </row>
    <row r="8" spans="1:7" ht="30" customHeight="1" x14ac:dyDescent="0.25">
      <c r="A8" s="21"/>
      <c r="B8" s="107" t="s">
        <v>6</v>
      </c>
      <c r="C8" s="108"/>
      <c r="D8" s="108"/>
      <c r="E8" s="108"/>
      <c r="F8" s="108"/>
      <c r="G8" s="109"/>
    </row>
    <row r="9" spans="1:7" ht="15.75" thickBot="1" x14ac:dyDescent="0.3">
      <c r="A9" s="21"/>
      <c r="B9" s="107" t="s">
        <v>34</v>
      </c>
      <c r="C9" s="108"/>
      <c r="D9" s="108"/>
      <c r="E9" s="108"/>
      <c r="F9" s="108"/>
      <c r="G9" s="109"/>
    </row>
    <row r="10" spans="1:7" ht="25.5" customHeight="1" x14ac:dyDescent="0.25">
      <c r="B10" s="110" t="s">
        <v>8</v>
      </c>
      <c r="C10" s="112" t="s">
        <v>9</v>
      </c>
      <c r="D10" s="114" t="s">
        <v>35</v>
      </c>
      <c r="E10" s="127" t="s">
        <v>36</v>
      </c>
      <c r="F10" s="128"/>
      <c r="G10" s="129" t="s">
        <v>37</v>
      </c>
    </row>
    <row r="11" spans="1:7" ht="25.5" customHeight="1" thickBot="1" x14ac:dyDescent="0.3">
      <c r="B11" s="111"/>
      <c r="C11" s="113"/>
      <c r="D11" s="115"/>
      <c r="E11" s="22" t="s">
        <v>38</v>
      </c>
      <c r="F11" s="23" t="s">
        <v>39</v>
      </c>
      <c r="G11" s="130"/>
    </row>
    <row r="12" spans="1:7" x14ac:dyDescent="0.25">
      <c r="B12" s="131" t="s">
        <v>13</v>
      </c>
      <c r="C12" s="116" t="s">
        <v>14</v>
      </c>
      <c r="D12" s="24" t="s">
        <v>40</v>
      </c>
      <c r="E12" s="25"/>
      <c r="F12" s="26"/>
      <c r="G12" s="27"/>
    </row>
    <row r="13" spans="1:7" x14ac:dyDescent="0.25">
      <c r="B13" s="131"/>
      <c r="C13" s="117"/>
      <c r="D13" s="28" t="s">
        <v>41</v>
      </c>
      <c r="E13" s="29">
        <v>0</v>
      </c>
      <c r="F13" s="30">
        <v>0</v>
      </c>
      <c r="G13" s="31">
        <f>SUM(E13,F13)</f>
        <v>0</v>
      </c>
    </row>
    <row r="14" spans="1:7" x14ac:dyDescent="0.25">
      <c r="B14" s="131"/>
      <c r="C14" s="117"/>
      <c r="D14" s="28" t="s">
        <v>42</v>
      </c>
      <c r="E14" s="29">
        <v>29300</v>
      </c>
      <c r="F14" s="30">
        <v>0</v>
      </c>
      <c r="G14" s="31">
        <f>SUM(E14,F14)</f>
        <v>29300</v>
      </c>
    </row>
    <row r="15" spans="1:7" x14ac:dyDescent="0.25">
      <c r="B15" s="131"/>
      <c r="C15" s="117"/>
      <c r="D15" s="28" t="s">
        <v>43</v>
      </c>
      <c r="E15" s="29">
        <v>44725.714</v>
      </c>
      <c r="F15" s="30">
        <v>31854.712</v>
      </c>
      <c r="G15" s="31">
        <f>SUM(E15,F15)</f>
        <v>76580.426000000007</v>
      </c>
    </row>
    <row r="16" spans="1:7" x14ac:dyDescent="0.25">
      <c r="B16" s="131"/>
      <c r="C16" s="117"/>
      <c r="D16" s="32" t="s">
        <v>44</v>
      </c>
      <c r="E16" s="33">
        <f t="shared" ref="E16:G16" si="0">+SUM(E13:E15)</f>
        <v>74025.714000000007</v>
      </c>
      <c r="F16" s="34">
        <f t="shared" si="0"/>
        <v>31854.712</v>
      </c>
      <c r="G16" s="35">
        <f t="shared" si="0"/>
        <v>105880.42600000001</v>
      </c>
    </row>
    <row r="17" spans="2:7" ht="14.45" customHeight="1" x14ac:dyDescent="0.25">
      <c r="B17" s="131"/>
      <c r="C17" s="117"/>
      <c r="D17" s="36" t="s">
        <v>45</v>
      </c>
      <c r="E17" s="37"/>
      <c r="F17" s="38"/>
      <c r="G17" s="39"/>
    </row>
    <row r="18" spans="2:7" x14ac:dyDescent="0.25">
      <c r="B18" s="131"/>
      <c r="C18" s="117"/>
      <c r="D18" s="28" t="s">
        <v>46</v>
      </c>
      <c r="E18" s="29">
        <v>0</v>
      </c>
      <c r="F18" s="30">
        <v>0</v>
      </c>
      <c r="G18" s="31">
        <f>SUM(E18,F18)</f>
        <v>0</v>
      </c>
    </row>
    <row r="19" spans="2:7" x14ac:dyDescent="0.25">
      <c r="B19" s="131"/>
      <c r="C19" s="117"/>
      <c r="D19" s="28" t="s">
        <v>47</v>
      </c>
      <c r="E19" s="29">
        <v>20700.93</v>
      </c>
      <c r="F19" s="30">
        <v>10633</v>
      </c>
      <c r="G19" s="31">
        <f>SUM(E19,F19)</f>
        <v>31333.93</v>
      </c>
    </row>
    <row r="20" spans="2:7" x14ac:dyDescent="0.25">
      <c r="B20" s="131"/>
      <c r="C20" s="117"/>
      <c r="D20" s="28" t="s">
        <v>48</v>
      </c>
      <c r="E20" s="29">
        <v>0</v>
      </c>
      <c r="F20" s="30">
        <v>24429.31</v>
      </c>
      <c r="G20" s="31">
        <f>SUM(E20,F20)</f>
        <v>24429.31</v>
      </c>
    </row>
    <row r="21" spans="2:7" x14ac:dyDescent="0.25">
      <c r="B21" s="131"/>
      <c r="C21" s="117"/>
      <c r="D21" s="28" t="s">
        <v>49</v>
      </c>
      <c r="E21" s="29">
        <v>0</v>
      </c>
      <c r="F21" s="30">
        <v>0</v>
      </c>
      <c r="G21" s="31">
        <f>SUM(E21,F21)</f>
        <v>0</v>
      </c>
    </row>
    <row r="22" spans="2:7" x14ac:dyDescent="0.25">
      <c r="B22" s="131"/>
      <c r="C22" s="117"/>
      <c r="D22" s="28" t="s">
        <v>50</v>
      </c>
      <c r="E22" s="29">
        <v>0</v>
      </c>
      <c r="F22" s="30">
        <v>0</v>
      </c>
      <c r="G22" s="31">
        <v>0</v>
      </c>
    </row>
    <row r="23" spans="2:7" ht="30" x14ac:dyDescent="0.25">
      <c r="B23" s="131"/>
      <c r="C23" s="117"/>
      <c r="D23" s="32" t="s">
        <v>51</v>
      </c>
      <c r="E23" s="33">
        <f t="shared" ref="E23:G23" si="1">+SUM(E18:E22)</f>
        <v>20700.93</v>
      </c>
      <c r="F23" s="34">
        <f t="shared" si="1"/>
        <v>35062.31</v>
      </c>
      <c r="G23" s="35">
        <f t="shared" si="1"/>
        <v>55763.240000000005</v>
      </c>
    </row>
    <row r="24" spans="2:7" x14ac:dyDescent="0.25">
      <c r="B24" s="131"/>
      <c r="C24" s="117"/>
      <c r="D24" s="40" t="s">
        <v>52</v>
      </c>
      <c r="E24" s="37"/>
      <c r="F24" s="38"/>
      <c r="G24" s="39"/>
    </row>
    <row r="25" spans="2:7" x14ac:dyDescent="0.25">
      <c r="B25" s="131"/>
      <c r="C25" s="117"/>
      <c r="D25" s="28" t="s">
        <v>53</v>
      </c>
      <c r="E25" s="29">
        <v>0</v>
      </c>
      <c r="F25" s="30">
        <v>5000</v>
      </c>
      <c r="G25" s="31">
        <f>SUM(E25:F25)</f>
        <v>5000</v>
      </c>
    </row>
    <row r="26" spans="2:7" x14ac:dyDescent="0.25">
      <c r="B26" s="131"/>
      <c r="C26" s="117"/>
      <c r="D26" s="32" t="s">
        <v>54</v>
      </c>
      <c r="E26" s="41">
        <f>E25</f>
        <v>0</v>
      </c>
      <c r="F26" s="42">
        <f>F25</f>
        <v>5000</v>
      </c>
      <c r="G26" s="43">
        <f>SUM(E26:F26)</f>
        <v>5000</v>
      </c>
    </row>
    <row r="27" spans="2:7" s="44" customFormat="1" ht="19.5" thickBot="1" x14ac:dyDescent="0.35">
      <c r="B27" s="131"/>
      <c r="C27" s="118"/>
      <c r="D27" s="45" t="s">
        <v>55</v>
      </c>
      <c r="E27" s="46">
        <f t="shared" ref="E27:G27" si="2">+E23+E16+E26</f>
        <v>94726.644</v>
      </c>
      <c r="F27" s="47">
        <f t="shared" si="2"/>
        <v>71917.021999999997</v>
      </c>
      <c r="G27" s="48">
        <f t="shared" si="2"/>
        <v>166643.66600000003</v>
      </c>
    </row>
    <row r="28" spans="2:7" x14ac:dyDescent="0.25">
      <c r="B28" s="131"/>
      <c r="C28" s="116" t="s">
        <v>15</v>
      </c>
      <c r="D28" s="24" t="s">
        <v>40</v>
      </c>
      <c r="E28" s="25"/>
      <c r="F28" s="26"/>
      <c r="G28" s="27"/>
    </row>
    <row r="29" spans="2:7" x14ac:dyDescent="0.25">
      <c r="B29" s="131"/>
      <c r="C29" s="117"/>
      <c r="D29" s="28" t="s">
        <v>41</v>
      </c>
      <c r="E29" s="29">
        <v>0</v>
      </c>
      <c r="F29" s="30">
        <v>0</v>
      </c>
      <c r="G29" s="31">
        <f>SUM(E29,F29)</f>
        <v>0</v>
      </c>
    </row>
    <row r="30" spans="2:7" x14ac:dyDescent="0.25">
      <c r="B30" s="131"/>
      <c r="C30" s="117"/>
      <c r="D30" s="28" t="s">
        <v>42</v>
      </c>
      <c r="E30" s="29">
        <v>0</v>
      </c>
      <c r="F30" s="30">
        <v>169150.29</v>
      </c>
      <c r="G30" s="31">
        <f>SUM(E30,F30)</f>
        <v>169150.29</v>
      </c>
    </row>
    <row r="31" spans="2:7" x14ac:dyDescent="0.25">
      <c r="B31" s="131"/>
      <c r="C31" s="117"/>
      <c r="D31" s="28" t="s">
        <v>43</v>
      </c>
      <c r="E31" s="29">
        <v>3527</v>
      </c>
      <c r="F31" s="30">
        <v>358463.26</v>
      </c>
      <c r="G31" s="31">
        <f>SUM(E31,F31)</f>
        <v>361990.26</v>
      </c>
    </row>
    <row r="32" spans="2:7" x14ac:dyDescent="0.25">
      <c r="B32" s="131"/>
      <c r="C32" s="117"/>
      <c r="D32" s="32" t="s">
        <v>44</v>
      </c>
      <c r="E32" s="33">
        <f>+SUM(E29:E31)</f>
        <v>3527</v>
      </c>
      <c r="F32" s="34">
        <f>+SUM(F29:F31)</f>
        <v>527613.55000000005</v>
      </c>
      <c r="G32" s="35">
        <f>SUM(G29:G31)</f>
        <v>531140.55000000005</v>
      </c>
    </row>
    <row r="33" spans="2:7" ht="14.45" customHeight="1" x14ac:dyDescent="0.25">
      <c r="B33" s="131"/>
      <c r="C33" s="117"/>
      <c r="D33" s="36" t="s">
        <v>45</v>
      </c>
      <c r="E33" s="37"/>
      <c r="F33" s="38"/>
      <c r="G33" s="39"/>
    </row>
    <row r="34" spans="2:7" x14ac:dyDescent="0.25">
      <c r="B34" s="131"/>
      <c r="C34" s="117"/>
      <c r="D34" s="28" t="s">
        <v>46</v>
      </c>
      <c r="E34" s="29">
        <v>0</v>
      </c>
      <c r="F34" s="30">
        <v>0</v>
      </c>
      <c r="G34" s="31">
        <f>SUM(E34,F34)</f>
        <v>0</v>
      </c>
    </row>
    <row r="35" spans="2:7" x14ac:dyDescent="0.25">
      <c r="B35" s="131"/>
      <c r="C35" s="117"/>
      <c r="D35" s="28" t="s">
        <v>47</v>
      </c>
      <c r="E35" s="29">
        <v>1600</v>
      </c>
      <c r="F35" s="30">
        <v>0</v>
      </c>
      <c r="G35" s="31">
        <f>SUM(E35,F35)</f>
        <v>1600</v>
      </c>
    </row>
    <row r="36" spans="2:7" x14ac:dyDescent="0.25">
      <c r="B36" s="131"/>
      <c r="C36" s="117"/>
      <c r="D36" s="28" t="s">
        <v>48</v>
      </c>
      <c r="E36" s="29">
        <v>0</v>
      </c>
      <c r="F36" s="30">
        <v>0</v>
      </c>
      <c r="G36" s="31">
        <f>SUM(E36,F36)</f>
        <v>0</v>
      </c>
    </row>
    <row r="37" spans="2:7" x14ac:dyDescent="0.25">
      <c r="B37" s="131"/>
      <c r="C37" s="117"/>
      <c r="D37" s="28" t="s">
        <v>49</v>
      </c>
      <c r="E37" s="29">
        <v>0</v>
      </c>
      <c r="F37" s="30">
        <v>0</v>
      </c>
      <c r="G37" s="31">
        <f>SUM(E37,F37)</f>
        <v>0</v>
      </c>
    </row>
    <row r="38" spans="2:7" x14ac:dyDescent="0.25">
      <c r="B38" s="131"/>
      <c r="C38" s="117"/>
      <c r="D38" s="28" t="s">
        <v>50</v>
      </c>
      <c r="E38" s="29">
        <v>0</v>
      </c>
      <c r="F38" s="30">
        <v>0</v>
      </c>
      <c r="G38" s="31">
        <f>SUM(E38,F38)</f>
        <v>0</v>
      </c>
    </row>
    <row r="39" spans="2:7" ht="30" x14ac:dyDescent="0.25">
      <c r="B39" s="131"/>
      <c r="C39" s="117"/>
      <c r="D39" s="32" t="s">
        <v>51</v>
      </c>
      <c r="E39" s="33">
        <f t="shared" ref="E39:G39" si="3">+SUM(E34:E38)</f>
        <v>1600</v>
      </c>
      <c r="F39" s="34">
        <f t="shared" si="3"/>
        <v>0</v>
      </c>
      <c r="G39" s="35">
        <f t="shared" si="3"/>
        <v>1600</v>
      </c>
    </row>
    <row r="40" spans="2:7" x14ac:dyDescent="0.25">
      <c r="B40" s="131"/>
      <c r="C40" s="117"/>
      <c r="D40" s="40" t="s">
        <v>52</v>
      </c>
      <c r="E40" s="37"/>
      <c r="F40" s="38"/>
      <c r="G40" s="39"/>
    </row>
    <row r="41" spans="2:7" x14ac:dyDescent="0.25">
      <c r="B41" s="131"/>
      <c r="C41" s="117"/>
      <c r="D41" s="28" t="s">
        <v>53</v>
      </c>
      <c r="E41" s="29">
        <v>0</v>
      </c>
      <c r="F41" s="30">
        <v>0</v>
      </c>
      <c r="G41" s="31">
        <f>SUM(E41:F41)</f>
        <v>0</v>
      </c>
    </row>
    <row r="42" spans="2:7" x14ac:dyDescent="0.25">
      <c r="B42" s="131"/>
      <c r="C42" s="117"/>
      <c r="D42" s="32" t="s">
        <v>54</v>
      </c>
      <c r="E42" s="41">
        <f>E41</f>
        <v>0</v>
      </c>
      <c r="F42" s="42">
        <f>F41</f>
        <v>0</v>
      </c>
      <c r="G42" s="43">
        <f>SUM(E42:F42)</f>
        <v>0</v>
      </c>
    </row>
    <row r="43" spans="2:7" s="44" customFormat="1" ht="19.5" thickBot="1" x14ac:dyDescent="0.35">
      <c r="B43" s="131"/>
      <c r="C43" s="118"/>
      <c r="D43" s="45" t="s">
        <v>56</v>
      </c>
      <c r="E43" s="46">
        <f t="shared" ref="E43:G43" si="4">+E39+E32+E42</f>
        <v>5127</v>
      </c>
      <c r="F43" s="47">
        <f t="shared" si="4"/>
        <v>527613.55000000005</v>
      </c>
      <c r="G43" s="48">
        <f t="shared" si="4"/>
        <v>532740.55000000005</v>
      </c>
    </row>
    <row r="44" spans="2:7" x14ac:dyDescent="0.25">
      <c r="B44" s="131"/>
      <c r="C44" s="116" t="s">
        <v>16</v>
      </c>
      <c r="D44" s="24" t="s">
        <v>40</v>
      </c>
      <c r="E44" s="25"/>
      <c r="F44" s="26"/>
      <c r="G44" s="27"/>
    </row>
    <row r="45" spans="2:7" x14ac:dyDescent="0.25">
      <c r="B45" s="131"/>
      <c r="C45" s="117"/>
      <c r="D45" s="28" t="s">
        <v>41</v>
      </c>
      <c r="E45" s="29">
        <v>49037.952729999997</v>
      </c>
      <c r="F45" s="30">
        <v>76616.349579999995</v>
      </c>
      <c r="G45" s="31">
        <f>SUM(E45,F45)</f>
        <v>125654.30231</v>
      </c>
    </row>
    <row r="46" spans="2:7" x14ac:dyDescent="0.25">
      <c r="B46" s="131"/>
      <c r="C46" s="117"/>
      <c r="D46" s="28" t="s">
        <v>42</v>
      </c>
      <c r="E46" s="29">
        <v>151061.09959999999</v>
      </c>
      <c r="F46" s="30">
        <v>104455.5221</v>
      </c>
      <c r="G46" s="31">
        <f>SUM(E46,F46)</f>
        <v>255516.62169999999</v>
      </c>
    </row>
    <row r="47" spans="2:7" x14ac:dyDescent="0.25">
      <c r="B47" s="131"/>
      <c r="C47" s="117"/>
      <c r="D47" s="28" t="s">
        <v>43</v>
      </c>
      <c r="E47" s="29">
        <v>498510.85230000003</v>
      </c>
      <c r="F47" s="30">
        <v>132890.77919999999</v>
      </c>
      <c r="G47" s="31">
        <f>SUM(E47,F47)</f>
        <v>631401.63150000002</v>
      </c>
    </row>
    <row r="48" spans="2:7" x14ac:dyDescent="0.25">
      <c r="B48" s="131"/>
      <c r="C48" s="117" t="s">
        <v>16</v>
      </c>
      <c r="D48" s="32" t="s">
        <v>44</v>
      </c>
      <c r="E48" s="33">
        <f t="shared" ref="E48:G48" si="5">+SUM(E45:E47)</f>
        <v>698609.90463</v>
      </c>
      <c r="F48" s="34">
        <f t="shared" si="5"/>
        <v>313962.65087999997</v>
      </c>
      <c r="G48" s="35">
        <f t="shared" si="5"/>
        <v>1012572.55551</v>
      </c>
    </row>
    <row r="49" spans="2:7" ht="14.45" customHeight="1" x14ac:dyDescent="0.25">
      <c r="B49" s="131"/>
      <c r="C49" s="117" t="s">
        <v>16</v>
      </c>
      <c r="D49" s="36" t="s">
        <v>45</v>
      </c>
      <c r="E49" s="37"/>
      <c r="F49" s="38"/>
      <c r="G49" s="39"/>
    </row>
    <row r="50" spans="2:7" x14ac:dyDescent="0.25">
      <c r="B50" s="131"/>
      <c r="C50" s="117" t="s">
        <v>16</v>
      </c>
      <c r="D50" s="28" t="s">
        <v>46</v>
      </c>
      <c r="E50" s="29">
        <v>0</v>
      </c>
      <c r="F50" s="30">
        <v>0</v>
      </c>
      <c r="G50" s="31">
        <f>SUM(E50,F50)</f>
        <v>0</v>
      </c>
    </row>
    <row r="51" spans="2:7" x14ac:dyDescent="0.25">
      <c r="B51" s="131"/>
      <c r="C51" s="117" t="s">
        <v>16</v>
      </c>
      <c r="D51" s="28" t="s">
        <v>47</v>
      </c>
      <c r="E51" s="29">
        <v>7606.2642519999999</v>
      </c>
      <c r="F51" s="30">
        <v>117062.781</v>
      </c>
      <c r="G51" s="31">
        <f>SUM(E51,F51)</f>
        <v>124669.045252</v>
      </c>
    </row>
    <row r="52" spans="2:7" x14ac:dyDescent="0.25">
      <c r="B52" s="131"/>
      <c r="C52" s="117" t="s">
        <v>16</v>
      </c>
      <c r="D52" s="28" t="s">
        <v>48</v>
      </c>
      <c r="E52" s="29">
        <v>8.3969466000000006E-2</v>
      </c>
      <c r="F52" s="30">
        <v>17152.29</v>
      </c>
      <c r="G52" s="31">
        <f>SUM(E52,F52)</f>
        <v>17152.373969466</v>
      </c>
    </row>
    <row r="53" spans="2:7" x14ac:dyDescent="0.25">
      <c r="B53" s="131"/>
      <c r="C53" s="117" t="s">
        <v>16</v>
      </c>
      <c r="D53" s="28" t="s">
        <v>49</v>
      </c>
      <c r="E53" s="29">
        <v>0</v>
      </c>
      <c r="F53" s="30">
        <v>0</v>
      </c>
      <c r="G53" s="31">
        <f>SUM(E53,F53)</f>
        <v>0</v>
      </c>
    </row>
    <row r="54" spans="2:7" x14ac:dyDescent="0.25">
      <c r="B54" s="131"/>
      <c r="C54" s="117" t="s">
        <v>16</v>
      </c>
      <c r="D54" s="28" t="s">
        <v>50</v>
      </c>
      <c r="E54" s="29">
        <v>0</v>
      </c>
      <c r="F54" s="30">
        <v>0</v>
      </c>
      <c r="G54" s="31">
        <v>0</v>
      </c>
    </row>
    <row r="55" spans="2:7" ht="30" x14ac:dyDescent="0.25">
      <c r="B55" s="131"/>
      <c r="C55" s="117"/>
      <c r="D55" s="32" t="s">
        <v>51</v>
      </c>
      <c r="E55" s="33">
        <f>+SUM(E50:E54)</f>
        <v>7606.3482214659998</v>
      </c>
      <c r="F55" s="34">
        <f>+SUM(F50:F54)</f>
        <v>134215.071</v>
      </c>
      <c r="G55" s="35">
        <f>SUM(G50:G54)</f>
        <v>141821.419221466</v>
      </c>
    </row>
    <row r="56" spans="2:7" x14ac:dyDescent="0.25">
      <c r="B56" s="131"/>
      <c r="C56" s="117"/>
      <c r="D56" s="40" t="s">
        <v>52</v>
      </c>
      <c r="E56" s="37"/>
      <c r="F56" s="38"/>
      <c r="G56" s="39"/>
    </row>
    <row r="57" spans="2:7" x14ac:dyDescent="0.25">
      <c r="B57" s="131"/>
      <c r="C57" s="117"/>
      <c r="D57" s="28" t="s">
        <v>53</v>
      </c>
      <c r="E57" s="29">
        <v>3905.0830000000001</v>
      </c>
      <c r="F57" s="30">
        <v>18995</v>
      </c>
      <c r="G57" s="31">
        <f>SUM(E57:F57)</f>
        <v>22900.082999999999</v>
      </c>
    </row>
    <row r="58" spans="2:7" x14ac:dyDescent="0.25">
      <c r="B58" s="131"/>
      <c r="C58" s="117"/>
      <c r="D58" s="32" t="s">
        <v>54</v>
      </c>
      <c r="E58" s="41">
        <f>E57</f>
        <v>3905.0830000000001</v>
      </c>
      <c r="F58" s="42">
        <f>F57</f>
        <v>18995</v>
      </c>
      <c r="G58" s="43">
        <f>SUM(E58:F58)</f>
        <v>22900.082999999999</v>
      </c>
    </row>
    <row r="59" spans="2:7" s="44" customFormat="1" ht="19.5" thickBot="1" x14ac:dyDescent="0.35">
      <c r="B59" s="131"/>
      <c r="C59" s="118" t="s">
        <v>16</v>
      </c>
      <c r="D59" s="45" t="s">
        <v>57</v>
      </c>
      <c r="E59" s="46">
        <f t="shared" ref="E59:G59" si="6">+E55+E48+E58</f>
        <v>710121.33585146593</v>
      </c>
      <c r="F59" s="47">
        <f t="shared" si="6"/>
        <v>467172.72187999997</v>
      </c>
      <c r="G59" s="48">
        <f t="shared" si="6"/>
        <v>1177294.0577314661</v>
      </c>
    </row>
    <row r="60" spans="2:7" x14ac:dyDescent="0.25">
      <c r="B60" s="131"/>
      <c r="C60" s="116" t="s">
        <v>17</v>
      </c>
      <c r="D60" s="24" t="s">
        <v>40</v>
      </c>
      <c r="E60" s="25"/>
      <c r="F60" s="26"/>
      <c r="G60" s="27"/>
    </row>
    <row r="61" spans="2:7" x14ac:dyDescent="0.25">
      <c r="B61" s="131"/>
      <c r="C61" s="117"/>
      <c r="D61" s="28" t="s">
        <v>41</v>
      </c>
      <c r="E61" s="29">
        <v>0</v>
      </c>
      <c r="F61" s="30">
        <v>0</v>
      </c>
      <c r="G61" s="31">
        <f>SUM(E62,F61)</f>
        <v>0</v>
      </c>
    </row>
    <row r="62" spans="2:7" x14ac:dyDescent="0.25">
      <c r="B62" s="131"/>
      <c r="C62" s="117"/>
      <c r="D62" s="28" t="s">
        <v>42</v>
      </c>
      <c r="E62" s="29">
        <v>0</v>
      </c>
      <c r="F62" s="30">
        <v>0</v>
      </c>
      <c r="G62" s="31">
        <f>SUM(E62,F62)</f>
        <v>0</v>
      </c>
    </row>
    <row r="63" spans="2:7" x14ac:dyDescent="0.25">
      <c r="B63" s="131"/>
      <c r="C63" s="117"/>
      <c r="D63" s="28" t="s">
        <v>43</v>
      </c>
      <c r="E63" s="29">
        <v>0</v>
      </c>
      <c r="F63" s="30">
        <v>0</v>
      </c>
      <c r="G63" s="31">
        <v>0</v>
      </c>
    </row>
    <row r="64" spans="2:7" x14ac:dyDescent="0.25">
      <c r="B64" s="131"/>
      <c r="C64" s="117" t="s">
        <v>17</v>
      </c>
      <c r="D64" s="32" t="s">
        <v>44</v>
      </c>
      <c r="E64" s="33">
        <f>+SUM(E62:E63)</f>
        <v>0</v>
      </c>
      <c r="F64" s="34">
        <f>+SUM(F61:F63)</f>
        <v>0</v>
      </c>
      <c r="G64" s="35">
        <f>+SUM(G61:G63)</f>
        <v>0</v>
      </c>
    </row>
    <row r="65" spans="2:7" ht="14.45" customHeight="1" x14ac:dyDescent="0.25">
      <c r="B65" s="131"/>
      <c r="C65" s="117" t="s">
        <v>17</v>
      </c>
      <c r="D65" s="36" t="s">
        <v>45</v>
      </c>
      <c r="E65" s="37"/>
      <c r="F65" s="38"/>
      <c r="G65" s="39"/>
    </row>
    <row r="66" spans="2:7" x14ac:dyDescent="0.25">
      <c r="B66" s="131"/>
      <c r="C66" s="117" t="s">
        <v>17</v>
      </c>
      <c r="D66" s="28" t="s">
        <v>46</v>
      </c>
      <c r="E66" s="29">
        <v>0</v>
      </c>
      <c r="F66" s="30">
        <v>0</v>
      </c>
      <c r="G66" s="31">
        <v>0</v>
      </c>
    </row>
    <row r="67" spans="2:7" x14ac:dyDescent="0.25">
      <c r="B67" s="131"/>
      <c r="C67" s="117" t="s">
        <v>17</v>
      </c>
      <c r="D67" s="28" t="s">
        <v>47</v>
      </c>
      <c r="E67" s="29">
        <v>0</v>
      </c>
      <c r="F67" s="30">
        <v>0</v>
      </c>
      <c r="G67" s="31">
        <f>SUM(E67,F67)</f>
        <v>0</v>
      </c>
    </row>
    <row r="68" spans="2:7" x14ac:dyDescent="0.25">
      <c r="B68" s="131"/>
      <c r="C68" s="117" t="s">
        <v>17</v>
      </c>
      <c r="D68" s="28" t="s">
        <v>48</v>
      </c>
      <c r="E68" s="29">
        <v>0</v>
      </c>
      <c r="F68" s="30">
        <v>0</v>
      </c>
      <c r="G68" s="31">
        <f>SUM(E68,F68)</f>
        <v>0</v>
      </c>
    </row>
    <row r="69" spans="2:7" x14ac:dyDescent="0.25">
      <c r="B69" s="131"/>
      <c r="C69" s="117" t="s">
        <v>17</v>
      </c>
      <c r="D69" s="28" t="s">
        <v>49</v>
      </c>
      <c r="E69" s="29">
        <v>0</v>
      </c>
      <c r="F69" s="30">
        <v>0</v>
      </c>
      <c r="G69" s="31">
        <f>SUM(E69,F69)</f>
        <v>0</v>
      </c>
    </row>
    <row r="70" spans="2:7" x14ac:dyDescent="0.25">
      <c r="B70" s="131"/>
      <c r="C70" s="117"/>
      <c r="D70" s="28" t="s">
        <v>50</v>
      </c>
      <c r="E70" s="29">
        <v>0</v>
      </c>
      <c r="F70" s="30">
        <v>0</v>
      </c>
      <c r="G70" s="31">
        <f>SUM(E70,F70)</f>
        <v>0</v>
      </c>
    </row>
    <row r="71" spans="2:7" ht="30" x14ac:dyDescent="0.25">
      <c r="B71" s="131"/>
      <c r="C71" s="117" t="s">
        <v>17</v>
      </c>
      <c r="D71" s="32" t="s">
        <v>51</v>
      </c>
      <c r="E71" s="33">
        <f t="shared" ref="E71:G71" si="7">+SUM(E66:E70)</f>
        <v>0</v>
      </c>
      <c r="F71" s="34">
        <f t="shared" si="7"/>
        <v>0</v>
      </c>
      <c r="G71" s="35">
        <f t="shared" si="7"/>
        <v>0</v>
      </c>
    </row>
    <row r="72" spans="2:7" x14ac:dyDescent="0.25">
      <c r="B72" s="131"/>
      <c r="C72" s="117"/>
      <c r="D72" s="40" t="s">
        <v>52</v>
      </c>
      <c r="E72" s="37"/>
      <c r="F72" s="38"/>
      <c r="G72" s="39"/>
    </row>
    <row r="73" spans="2:7" x14ac:dyDescent="0.25">
      <c r="B73" s="131"/>
      <c r="C73" s="117"/>
      <c r="D73" s="28" t="s">
        <v>53</v>
      </c>
      <c r="E73" s="29">
        <v>0</v>
      </c>
      <c r="F73" s="30">
        <v>0</v>
      </c>
      <c r="G73" s="31">
        <f>SUM(E73:F73)</f>
        <v>0</v>
      </c>
    </row>
    <row r="74" spans="2:7" x14ac:dyDescent="0.25">
      <c r="B74" s="131"/>
      <c r="C74" s="117"/>
      <c r="D74" s="32" t="s">
        <v>54</v>
      </c>
      <c r="E74" s="41">
        <f>E73</f>
        <v>0</v>
      </c>
      <c r="F74" s="42">
        <f>F73</f>
        <v>0</v>
      </c>
      <c r="G74" s="43">
        <f>SUM(E74:F74)</f>
        <v>0</v>
      </c>
    </row>
    <row r="75" spans="2:7" s="44" customFormat="1" ht="19.5" thickBot="1" x14ac:dyDescent="0.35">
      <c r="B75" s="131"/>
      <c r="C75" s="118" t="s">
        <v>17</v>
      </c>
      <c r="D75" s="45" t="s">
        <v>58</v>
      </c>
      <c r="E75" s="46">
        <f t="shared" ref="E75:G75" si="8">+E71+E64+E74</f>
        <v>0</v>
      </c>
      <c r="F75" s="47">
        <f t="shared" si="8"/>
        <v>0</v>
      </c>
      <c r="G75" s="48">
        <f t="shared" si="8"/>
        <v>0</v>
      </c>
    </row>
    <row r="76" spans="2:7" x14ac:dyDescent="0.25">
      <c r="B76" s="131"/>
      <c r="C76" s="116" t="s">
        <v>18</v>
      </c>
      <c r="D76" s="24" t="s">
        <v>40</v>
      </c>
      <c r="E76" s="25"/>
      <c r="F76" s="26"/>
      <c r="G76" s="27"/>
    </row>
    <row r="77" spans="2:7" x14ac:dyDescent="0.25">
      <c r="B77" s="131"/>
      <c r="C77" s="117"/>
      <c r="D77" s="28" t="s">
        <v>41</v>
      </c>
      <c r="E77" s="29">
        <v>0</v>
      </c>
      <c r="F77" s="30">
        <v>0</v>
      </c>
      <c r="G77" s="31">
        <f>SUM(E77,F77)</f>
        <v>0</v>
      </c>
    </row>
    <row r="78" spans="2:7" x14ac:dyDescent="0.25">
      <c r="B78" s="131"/>
      <c r="C78" s="117"/>
      <c r="D78" s="28" t="s">
        <v>42</v>
      </c>
      <c r="E78" s="29">
        <v>0</v>
      </c>
      <c r="F78" s="30">
        <v>0</v>
      </c>
      <c r="G78" s="31">
        <f>SUM(E78,F78)</f>
        <v>0</v>
      </c>
    </row>
    <row r="79" spans="2:7" x14ac:dyDescent="0.25">
      <c r="B79" s="131"/>
      <c r="C79" s="117"/>
      <c r="D79" s="28" t="s">
        <v>43</v>
      </c>
      <c r="E79" s="29">
        <v>503.81679389999999</v>
      </c>
      <c r="F79" s="30">
        <v>8996.1832059999997</v>
      </c>
      <c r="G79" s="31">
        <f>SUM(E79,F79)</f>
        <v>9499.9999998999992</v>
      </c>
    </row>
    <row r="80" spans="2:7" x14ac:dyDescent="0.25">
      <c r="B80" s="131"/>
      <c r="C80" s="117" t="s">
        <v>18</v>
      </c>
      <c r="D80" s="32" t="s">
        <v>44</v>
      </c>
      <c r="E80" s="33">
        <f t="shared" ref="E80:G80" si="9">+SUM(E77:E79)</f>
        <v>503.81679389999999</v>
      </c>
      <c r="F80" s="34">
        <f t="shared" si="9"/>
        <v>8996.1832059999997</v>
      </c>
      <c r="G80" s="35">
        <f t="shared" si="9"/>
        <v>9499.9999998999992</v>
      </c>
    </row>
    <row r="81" spans="2:7" ht="14.45" customHeight="1" x14ac:dyDescent="0.25">
      <c r="B81" s="131"/>
      <c r="C81" s="117" t="s">
        <v>18</v>
      </c>
      <c r="D81" s="36" t="s">
        <v>45</v>
      </c>
      <c r="E81" s="37"/>
      <c r="F81" s="38"/>
      <c r="G81" s="39"/>
    </row>
    <row r="82" spans="2:7" x14ac:dyDescent="0.25">
      <c r="B82" s="131"/>
      <c r="C82" s="117" t="s">
        <v>18</v>
      </c>
      <c r="D82" s="28" t="s">
        <v>46</v>
      </c>
      <c r="E82" s="29">
        <v>0</v>
      </c>
      <c r="F82" s="30">
        <v>0</v>
      </c>
      <c r="G82" s="31">
        <f>SUM(E82,F82)</f>
        <v>0</v>
      </c>
    </row>
    <row r="83" spans="2:7" x14ac:dyDescent="0.25">
      <c r="B83" s="131"/>
      <c r="C83" s="117" t="s">
        <v>18</v>
      </c>
      <c r="D83" s="28" t="s">
        <v>47</v>
      </c>
      <c r="E83" s="29">
        <v>0</v>
      </c>
      <c r="F83" s="30">
        <v>0</v>
      </c>
      <c r="G83" s="31">
        <f>SUM(E83,F83)</f>
        <v>0</v>
      </c>
    </row>
    <row r="84" spans="2:7" x14ac:dyDescent="0.25">
      <c r="B84" s="131"/>
      <c r="C84" s="117" t="s">
        <v>18</v>
      </c>
      <c r="D84" s="28" t="s">
        <v>48</v>
      </c>
      <c r="E84" s="29">
        <v>0</v>
      </c>
      <c r="F84" s="30">
        <v>160.30534349999999</v>
      </c>
      <c r="G84" s="31">
        <f>SUM(E84,F84)</f>
        <v>160.30534349999999</v>
      </c>
    </row>
    <row r="85" spans="2:7" x14ac:dyDescent="0.25">
      <c r="B85" s="131"/>
      <c r="C85" s="117" t="s">
        <v>18</v>
      </c>
      <c r="D85" s="28" t="s">
        <v>49</v>
      </c>
      <c r="E85" s="29">
        <v>0</v>
      </c>
      <c r="F85" s="30">
        <v>0</v>
      </c>
      <c r="G85" s="31">
        <f>SUM(E85,F85)</f>
        <v>0</v>
      </c>
    </row>
    <row r="86" spans="2:7" x14ac:dyDescent="0.25">
      <c r="B86" s="131"/>
      <c r="C86" s="117"/>
      <c r="D86" s="28" t="s">
        <v>50</v>
      </c>
      <c r="E86" s="29">
        <v>0</v>
      </c>
      <c r="F86" s="30">
        <v>0</v>
      </c>
      <c r="G86" s="31">
        <v>0</v>
      </c>
    </row>
    <row r="87" spans="2:7" ht="30" x14ac:dyDescent="0.25">
      <c r="B87" s="131"/>
      <c r="C87" s="117" t="s">
        <v>18</v>
      </c>
      <c r="D87" s="32" t="s">
        <v>51</v>
      </c>
      <c r="E87" s="33">
        <f>+SUM(E82:E86)</f>
        <v>0</v>
      </c>
      <c r="F87" s="34">
        <f>+SUM(F82:F86)</f>
        <v>160.30534349999999</v>
      </c>
      <c r="G87" s="35">
        <f>SUM(E87,F87)</f>
        <v>160.30534349999999</v>
      </c>
    </row>
    <row r="88" spans="2:7" x14ac:dyDescent="0.25">
      <c r="B88" s="131"/>
      <c r="C88" s="117"/>
      <c r="D88" s="40" t="s">
        <v>52</v>
      </c>
      <c r="E88" s="37"/>
      <c r="F88" s="38"/>
      <c r="G88" s="39"/>
    </row>
    <row r="89" spans="2:7" x14ac:dyDescent="0.25">
      <c r="B89" s="131"/>
      <c r="C89" s="117"/>
      <c r="D89" s="28" t="s">
        <v>53</v>
      </c>
      <c r="E89" s="29">
        <v>0</v>
      </c>
      <c r="F89" s="30">
        <v>0</v>
      </c>
      <c r="G89" s="31">
        <f>SUM(E89:F89)</f>
        <v>0</v>
      </c>
    </row>
    <row r="90" spans="2:7" x14ac:dyDescent="0.25">
      <c r="B90" s="131"/>
      <c r="C90" s="117"/>
      <c r="D90" s="32" t="s">
        <v>54</v>
      </c>
      <c r="E90" s="41">
        <f>E89</f>
        <v>0</v>
      </c>
      <c r="F90" s="42">
        <f>F89</f>
        <v>0</v>
      </c>
      <c r="G90" s="43">
        <f>SUM(E90:F90)</f>
        <v>0</v>
      </c>
    </row>
    <row r="91" spans="2:7" s="44" customFormat="1" ht="19.5" thickBot="1" x14ac:dyDescent="0.35">
      <c r="B91" s="131"/>
      <c r="C91" s="118" t="s">
        <v>18</v>
      </c>
      <c r="D91" s="45" t="s">
        <v>59</v>
      </c>
      <c r="E91" s="46">
        <f t="shared" ref="E91:G91" si="10">+E87+E80+E90</f>
        <v>503.81679389999999</v>
      </c>
      <c r="F91" s="47">
        <f t="shared" si="10"/>
        <v>9156.4885494999999</v>
      </c>
      <c r="G91" s="48">
        <f t="shared" si="10"/>
        <v>9660.3053433999994</v>
      </c>
    </row>
    <row r="92" spans="2:7" x14ac:dyDescent="0.25">
      <c r="B92" s="131"/>
      <c r="C92" s="116" t="s">
        <v>60</v>
      </c>
      <c r="D92" s="24" t="s">
        <v>40</v>
      </c>
      <c r="E92" s="25"/>
      <c r="F92" s="26"/>
      <c r="G92" s="27"/>
    </row>
    <row r="93" spans="2:7" x14ac:dyDescent="0.25">
      <c r="B93" s="131"/>
      <c r="C93" s="117"/>
      <c r="D93" s="28" t="s">
        <v>41</v>
      </c>
      <c r="E93" s="29">
        <v>0</v>
      </c>
      <c r="F93" s="30">
        <v>0</v>
      </c>
      <c r="G93" s="31">
        <f>SUM(E93,F93)</f>
        <v>0</v>
      </c>
    </row>
    <row r="94" spans="2:7" x14ac:dyDescent="0.25">
      <c r="B94" s="131"/>
      <c r="C94" s="117"/>
      <c r="D94" s="28" t="s">
        <v>42</v>
      </c>
      <c r="E94" s="29">
        <v>0</v>
      </c>
      <c r="F94" s="30">
        <v>0</v>
      </c>
      <c r="G94" s="31">
        <f>SUM(E94,F94)</f>
        <v>0</v>
      </c>
    </row>
    <row r="95" spans="2:7" x14ac:dyDescent="0.25">
      <c r="B95" s="131"/>
      <c r="C95" s="117"/>
      <c r="D95" s="28" t="s">
        <v>43</v>
      </c>
      <c r="E95" s="29">
        <v>795.49618320000002</v>
      </c>
      <c r="F95" s="30">
        <v>0</v>
      </c>
      <c r="G95" s="31">
        <f>SUM(E95,F95)</f>
        <v>795.49618320000002</v>
      </c>
    </row>
    <row r="96" spans="2:7" x14ac:dyDescent="0.25">
      <c r="B96" s="131"/>
      <c r="C96" s="117" t="s">
        <v>60</v>
      </c>
      <c r="D96" s="32" t="s">
        <v>44</v>
      </c>
      <c r="E96" s="33">
        <f t="shared" ref="E96:G96" si="11">+SUM(E93:E95)</f>
        <v>795.49618320000002</v>
      </c>
      <c r="F96" s="34">
        <f t="shared" si="11"/>
        <v>0</v>
      </c>
      <c r="G96" s="35">
        <f t="shared" si="11"/>
        <v>795.49618320000002</v>
      </c>
    </row>
    <row r="97" spans="2:7" ht="14.45" customHeight="1" x14ac:dyDescent="0.25">
      <c r="B97" s="131"/>
      <c r="C97" s="117" t="s">
        <v>60</v>
      </c>
      <c r="D97" s="36" t="s">
        <v>45</v>
      </c>
      <c r="E97" s="37"/>
      <c r="F97" s="38"/>
      <c r="G97" s="39"/>
    </row>
    <row r="98" spans="2:7" x14ac:dyDescent="0.25">
      <c r="B98" s="131"/>
      <c r="C98" s="117" t="s">
        <v>60</v>
      </c>
      <c r="D98" s="28" t="s">
        <v>46</v>
      </c>
      <c r="E98" s="29">
        <v>0</v>
      </c>
      <c r="F98" s="30">
        <v>0</v>
      </c>
      <c r="G98" s="31">
        <f>SUM(E98,F98)</f>
        <v>0</v>
      </c>
    </row>
    <row r="99" spans="2:7" x14ac:dyDescent="0.25">
      <c r="B99" s="131"/>
      <c r="C99" s="117" t="s">
        <v>60</v>
      </c>
      <c r="D99" s="28" t="s">
        <v>47</v>
      </c>
      <c r="E99" s="29">
        <v>0</v>
      </c>
      <c r="F99" s="30">
        <v>0</v>
      </c>
      <c r="G99" s="31">
        <f>SUM(E99,F99)</f>
        <v>0</v>
      </c>
    </row>
    <row r="100" spans="2:7" x14ac:dyDescent="0.25">
      <c r="B100" s="131"/>
      <c r="C100" s="117" t="s">
        <v>60</v>
      </c>
      <c r="D100" s="28" t="s">
        <v>48</v>
      </c>
      <c r="E100" s="29">
        <v>0</v>
      </c>
      <c r="F100" s="30">
        <v>0</v>
      </c>
      <c r="G100" s="31">
        <f>SUM(E100,F100)</f>
        <v>0</v>
      </c>
    </row>
    <row r="101" spans="2:7" x14ac:dyDescent="0.25">
      <c r="B101" s="131"/>
      <c r="C101" s="117" t="s">
        <v>60</v>
      </c>
      <c r="D101" s="28" t="s">
        <v>49</v>
      </c>
      <c r="E101" s="29">
        <v>0</v>
      </c>
      <c r="F101" s="30">
        <v>0</v>
      </c>
      <c r="G101" s="31">
        <f>SUM(E101,F101)</f>
        <v>0</v>
      </c>
    </row>
    <row r="102" spans="2:7" x14ac:dyDescent="0.25">
      <c r="B102" s="131"/>
      <c r="C102" s="117"/>
      <c r="D102" s="28" t="s">
        <v>50</v>
      </c>
      <c r="E102" s="29">
        <v>0</v>
      </c>
      <c r="F102" s="30">
        <v>0</v>
      </c>
      <c r="G102" s="31">
        <v>0</v>
      </c>
    </row>
    <row r="103" spans="2:7" ht="30" x14ac:dyDescent="0.25">
      <c r="B103" s="131"/>
      <c r="C103" s="117" t="s">
        <v>60</v>
      </c>
      <c r="D103" s="32" t="s">
        <v>51</v>
      </c>
      <c r="E103" s="33">
        <f t="shared" ref="E103:G103" si="12">+SUM(E98:E102)</f>
        <v>0</v>
      </c>
      <c r="F103" s="34">
        <f t="shared" si="12"/>
        <v>0</v>
      </c>
      <c r="G103" s="35">
        <f t="shared" si="12"/>
        <v>0</v>
      </c>
    </row>
    <row r="104" spans="2:7" x14ac:dyDescent="0.25">
      <c r="B104" s="131"/>
      <c r="C104" s="117"/>
      <c r="D104" s="40" t="s">
        <v>52</v>
      </c>
      <c r="E104" s="37"/>
      <c r="F104" s="38"/>
      <c r="G104" s="39"/>
    </row>
    <row r="105" spans="2:7" x14ac:dyDescent="0.25">
      <c r="B105" s="131"/>
      <c r="C105" s="117"/>
      <c r="D105" s="28" t="s">
        <v>53</v>
      </c>
      <c r="E105" s="29">
        <v>0</v>
      </c>
      <c r="F105" s="30">
        <v>0</v>
      </c>
      <c r="G105" s="31">
        <f>SUM(E105:F105)</f>
        <v>0</v>
      </c>
    </row>
    <row r="106" spans="2:7" x14ac:dyDescent="0.25">
      <c r="B106" s="131"/>
      <c r="C106" s="117"/>
      <c r="D106" s="32" t="s">
        <v>54</v>
      </c>
      <c r="E106" s="41">
        <f>E105</f>
        <v>0</v>
      </c>
      <c r="F106" s="42">
        <f>F105</f>
        <v>0</v>
      </c>
      <c r="G106" s="43">
        <f>SUM(E106:F106)</f>
        <v>0</v>
      </c>
    </row>
    <row r="107" spans="2:7" s="44" customFormat="1" ht="19.5" thickBot="1" x14ac:dyDescent="0.35">
      <c r="B107" s="131"/>
      <c r="C107" s="118" t="s">
        <v>60</v>
      </c>
      <c r="D107" s="45" t="s">
        <v>61</v>
      </c>
      <c r="E107" s="46">
        <f t="shared" ref="E107:G107" si="13">+E103+E96+E106</f>
        <v>795.49618320000002</v>
      </c>
      <c r="F107" s="47">
        <f t="shared" si="13"/>
        <v>0</v>
      </c>
      <c r="G107" s="48">
        <f t="shared" si="13"/>
        <v>795.49618320000002</v>
      </c>
    </row>
    <row r="108" spans="2:7" x14ac:dyDescent="0.25">
      <c r="B108" s="131"/>
      <c r="C108" s="116" t="s">
        <v>20</v>
      </c>
      <c r="D108" s="24" t="s">
        <v>40</v>
      </c>
      <c r="E108" s="25"/>
      <c r="F108" s="26"/>
      <c r="G108" s="27"/>
    </row>
    <row r="109" spans="2:7" x14ac:dyDescent="0.25">
      <c r="B109" s="131"/>
      <c r="C109" s="117"/>
      <c r="D109" s="28" t="s">
        <v>41</v>
      </c>
      <c r="E109" s="29">
        <v>1473463.2960000001</v>
      </c>
      <c r="F109" s="30">
        <v>0</v>
      </c>
      <c r="G109" s="31">
        <f>SUM(E109,F109)</f>
        <v>1473463.2960000001</v>
      </c>
    </row>
    <row r="110" spans="2:7" x14ac:dyDescent="0.25">
      <c r="B110" s="131"/>
      <c r="C110" s="117"/>
      <c r="D110" s="28" t="s">
        <v>42</v>
      </c>
      <c r="E110" s="29">
        <v>0</v>
      </c>
      <c r="F110" s="30">
        <v>0</v>
      </c>
      <c r="G110" s="31">
        <f>SUM(E110,F110)</f>
        <v>0</v>
      </c>
    </row>
    <row r="111" spans="2:7" x14ac:dyDescent="0.25">
      <c r="B111" s="131"/>
      <c r="C111" s="117"/>
      <c r="D111" s="28" t="s">
        <v>43</v>
      </c>
      <c r="E111" s="29">
        <v>0</v>
      </c>
      <c r="F111" s="30">
        <v>0</v>
      </c>
      <c r="G111" s="31">
        <v>0</v>
      </c>
    </row>
    <row r="112" spans="2:7" x14ac:dyDescent="0.25">
      <c r="B112" s="131"/>
      <c r="C112" s="117" t="s">
        <v>20</v>
      </c>
      <c r="D112" s="32" t="s">
        <v>44</v>
      </c>
      <c r="E112" s="33">
        <f t="shared" ref="E112:G112" si="14">+SUM(E109:E111)</f>
        <v>1473463.2960000001</v>
      </c>
      <c r="F112" s="34">
        <f t="shared" si="14"/>
        <v>0</v>
      </c>
      <c r="G112" s="35">
        <f t="shared" si="14"/>
        <v>1473463.2960000001</v>
      </c>
    </row>
    <row r="113" spans="2:7" ht="14.45" customHeight="1" x14ac:dyDescent="0.25">
      <c r="B113" s="131"/>
      <c r="C113" s="117" t="s">
        <v>20</v>
      </c>
      <c r="D113" s="36" t="s">
        <v>45</v>
      </c>
      <c r="E113" s="37"/>
      <c r="F113" s="38"/>
      <c r="G113" s="39"/>
    </row>
    <row r="114" spans="2:7" x14ac:dyDescent="0.25">
      <c r="B114" s="131"/>
      <c r="C114" s="117" t="s">
        <v>20</v>
      </c>
      <c r="D114" s="28" t="s">
        <v>46</v>
      </c>
      <c r="E114" s="29">
        <v>0</v>
      </c>
      <c r="F114" s="30">
        <v>0</v>
      </c>
      <c r="G114" s="31">
        <f>SUM(E114,F114)</f>
        <v>0</v>
      </c>
    </row>
    <row r="115" spans="2:7" x14ac:dyDescent="0.25">
      <c r="B115" s="131"/>
      <c r="C115" s="117" t="s">
        <v>20</v>
      </c>
      <c r="D115" s="28" t="s">
        <v>47</v>
      </c>
      <c r="E115" s="29">
        <v>0</v>
      </c>
      <c r="F115" s="30">
        <v>0</v>
      </c>
      <c r="G115" s="31">
        <f>SUM(E115,F115)</f>
        <v>0</v>
      </c>
    </row>
    <row r="116" spans="2:7" x14ac:dyDescent="0.25">
      <c r="B116" s="131"/>
      <c r="C116" s="117" t="s">
        <v>20</v>
      </c>
      <c r="D116" s="28" t="s">
        <v>48</v>
      </c>
      <c r="E116" s="29">
        <v>0</v>
      </c>
      <c r="F116" s="30">
        <v>0</v>
      </c>
      <c r="G116" s="31">
        <f>SUM(E116,F116)</f>
        <v>0</v>
      </c>
    </row>
    <row r="117" spans="2:7" x14ac:dyDescent="0.25">
      <c r="B117" s="131"/>
      <c r="C117" s="117" t="s">
        <v>20</v>
      </c>
      <c r="D117" s="28" t="s">
        <v>49</v>
      </c>
      <c r="E117" s="29">
        <v>0</v>
      </c>
      <c r="F117" s="30">
        <v>0</v>
      </c>
      <c r="G117" s="31">
        <f>SUM(E117,F117)</f>
        <v>0</v>
      </c>
    </row>
    <row r="118" spans="2:7" x14ac:dyDescent="0.25">
      <c r="B118" s="131"/>
      <c r="C118" s="117"/>
      <c r="D118" s="28" t="s">
        <v>50</v>
      </c>
      <c r="E118" s="29">
        <v>0</v>
      </c>
      <c r="F118" s="30">
        <v>0</v>
      </c>
      <c r="G118" s="31">
        <f>SUM(E118,F118)</f>
        <v>0</v>
      </c>
    </row>
    <row r="119" spans="2:7" ht="30" x14ac:dyDescent="0.25">
      <c r="B119" s="131"/>
      <c r="C119" s="117" t="s">
        <v>20</v>
      </c>
      <c r="D119" s="32" t="s">
        <v>51</v>
      </c>
      <c r="E119" s="33">
        <f t="shared" ref="E119:G119" si="15">+SUM(E114:E118)</f>
        <v>0</v>
      </c>
      <c r="F119" s="34">
        <f t="shared" si="15"/>
        <v>0</v>
      </c>
      <c r="G119" s="35">
        <f t="shared" si="15"/>
        <v>0</v>
      </c>
    </row>
    <row r="120" spans="2:7" x14ac:dyDescent="0.25">
      <c r="B120" s="131"/>
      <c r="C120" s="117"/>
      <c r="D120" s="40" t="s">
        <v>52</v>
      </c>
      <c r="E120" s="37"/>
      <c r="F120" s="38"/>
      <c r="G120" s="39"/>
    </row>
    <row r="121" spans="2:7" x14ac:dyDescent="0.25">
      <c r="B121" s="131"/>
      <c r="C121" s="117"/>
      <c r="D121" s="28" t="s">
        <v>53</v>
      </c>
      <c r="E121" s="29">
        <v>0</v>
      </c>
      <c r="F121" s="30">
        <v>0</v>
      </c>
      <c r="G121" s="31">
        <f>SUM(E121:F121)</f>
        <v>0</v>
      </c>
    </row>
    <row r="122" spans="2:7" x14ac:dyDescent="0.25">
      <c r="B122" s="131"/>
      <c r="C122" s="117"/>
      <c r="D122" s="32" t="s">
        <v>54</v>
      </c>
      <c r="E122" s="41">
        <f>E121</f>
        <v>0</v>
      </c>
      <c r="F122" s="42">
        <f>F121</f>
        <v>0</v>
      </c>
      <c r="G122" s="43">
        <f>SUM(E122:F122)</f>
        <v>0</v>
      </c>
    </row>
    <row r="123" spans="2:7" s="44" customFormat="1" ht="19.5" thickBot="1" x14ac:dyDescent="0.35">
      <c r="B123" s="131"/>
      <c r="C123" s="118" t="s">
        <v>20</v>
      </c>
      <c r="D123" s="45" t="s">
        <v>62</v>
      </c>
      <c r="E123" s="46">
        <f t="shared" ref="E123:G123" si="16">+E119+E112+E122</f>
        <v>1473463.2960000001</v>
      </c>
      <c r="F123" s="47">
        <f t="shared" si="16"/>
        <v>0</v>
      </c>
      <c r="G123" s="48">
        <f t="shared" si="16"/>
        <v>1473463.2960000001</v>
      </c>
    </row>
    <row r="124" spans="2:7" x14ac:dyDescent="0.25">
      <c r="B124" s="131"/>
      <c r="C124" s="116" t="s">
        <v>21</v>
      </c>
      <c r="D124" s="24" t="s">
        <v>40</v>
      </c>
      <c r="E124" s="25"/>
      <c r="F124" s="26"/>
      <c r="G124" s="27"/>
    </row>
    <row r="125" spans="2:7" x14ac:dyDescent="0.25">
      <c r="B125" s="131"/>
      <c r="C125" s="117"/>
      <c r="D125" s="28" t="s">
        <v>41</v>
      </c>
      <c r="E125" s="29">
        <v>0</v>
      </c>
      <c r="F125" s="30">
        <v>0</v>
      </c>
      <c r="G125" s="31">
        <f>SUM(E125,F125)</f>
        <v>0</v>
      </c>
    </row>
    <row r="126" spans="2:7" x14ac:dyDescent="0.25">
      <c r="B126" s="131"/>
      <c r="C126" s="117"/>
      <c r="D126" s="28" t="s">
        <v>42</v>
      </c>
      <c r="E126" s="29">
        <v>0</v>
      </c>
      <c r="F126" s="30">
        <v>0</v>
      </c>
      <c r="G126" s="31">
        <f>SUM(E126,F126)</f>
        <v>0</v>
      </c>
    </row>
    <row r="127" spans="2:7" x14ac:dyDescent="0.25">
      <c r="B127" s="131"/>
      <c r="C127" s="117"/>
      <c r="D127" s="28" t="s">
        <v>43</v>
      </c>
      <c r="E127" s="29">
        <v>0</v>
      </c>
      <c r="F127" s="30">
        <v>503.81679389999999</v>
      </c>
      <c r="G127" s="31">
        <f>SUM(E127,F127)</f>
        <v>503.81679389999999</v>
      </c>
    </row>
    <row r="128" spans="2:7" x14ac:dyDescent="0.25">
      <c r="B128" s="131"/>
      <c r="C128" s="117" t="s">
        <v>21</v>
      </c>
      <c r="D128" s="32" t="s">
        <v>44</v>
      </c>
      <c r="E128" s="33">
        <f t="shared" ref="E128:G128" si="17">+SUM(E125:E127)</f>
        <v>0</v>
      </c>
      <c r="F128" s="34">
        <f t="shared" si="17"/>
        <v>503.81679389999999</v>
      </c>
      <c r="G128" s="35">
        <f t="shared" si="17"/>
        <v>503.81679389999999</v>
      </c>
    </row>
    <row r="129" spans="2:7" ht="14.45" customHeight="1" x14ac:dyDescent="0.25">
      <c r="B129" s="131"/>
      <c r="C129" s="117" t="s">
        <v>21</v>
      </c>
      <c r="D129" s="36" t="s">
        <v>45</v>
      </c>
      <c r="E129" s="37"/>
      <c r="F129" s="38"/>
      <c r="G129" s="39"/>
    </row>
    <row r="130" spans="2:7" x14ac:dyDescent="0.25">
      <c r="B130" s="131"/>
      <c r="C130" s="117" t="s">
        <v>21</v>
      </c>
      <c r="D130" s="28" t="s">
        <v>46</v>
      </c>
      <c r="E130" s="29">
        <v>0</v>
      </c>
      <c r="F130" s="30">
        <v>0</v>
      </c>
      <c r="G130" s="31">
        <f>SUM(E130,F130)</f>
        <v>0</v>
      </c>
    </row>
    <row r="131" spans="2:7" x14ac:dyDescent="0.25">
      <c r="B131" s="131"/>
      <c r="C131" s="117" t="s">
        <v>21</v>
      </c>
      <c r="D131" s="28" t="s">
        <v>47</v>
      </c>
      <c r="E131" s="29">
        <v>0</v>
      </c>
      <c r="F131" s="30">
        <v>0</v>
      </c>
      <c r="G131" s="31">
        <f>SUM(E131,F131)</f>
        <v>0</v>
      </c>
    </row>
    <row r="132" spans="2:7" x14ac:dyDescent="0.25">
      <c r="B132" s="131"/>
      <c r="C132" s="117" t="s">
        <v>21</v>
      </c>
      <c r="D132" s="28" t="s">
        <v>48</v>
      </c>
      <c r="E132" s="29">
        <v>0</v>
      </c>
      <c r="F132" s="30">
        <v>0</v>
      </c>
      <c r="G132" s="31">
        <f>SUM(E132,F132)</f>
        <v>0</v>
      </c>
    </row>
    <row r="133" spans="2:7" x14ac:dyDescent="0.25">
      <c r="B133" s="131"/>
      <c r="C133" s="117" t="s">
        <v>21</v>
      </c>
      <c r="D133" s="28" t="s">
        <v>49</v>
      </c>
      <c r="E133" s="29">
        <v>0</v>
      </c>
      <c r="F133" s="30">
        <v>0</v>
      </c>
      <c r="G133" s="31">
        <f>SUM(E134,F133)</f>
        <v>0</v>
      </c>
    </row>
    <row r="134" spans="2:7" x14ac:dyDescent="0.25">
      <c r="B134" s="131"/>
      <c r="C134" s="117"/>
      <c r="D134" s="28" t="s">
        <v>50</v>
      </c>
      <c r="E134" s="29">
        <v>0</v>
      </c>
      <c r="F134" s="30">
        <v>0</v>
      </c>
      <c r="G134" s="31">
        <f>SUM(E134,F134)</f>
        <v>0</v>
      </c>
    </row>
    <row r="135" spans="2:7" ht="30" x14ac:dyDescent="0.25">
      <c r="B135" s="131"/>
      <c r="C135" s="117" t="s">
        <v>21</v>
      </c>
      <c r="D135" s="32" t="s">
        <v>51</v>
      </c>
      <c r="E135" s="33">
        <f t="shared" ref="E135:G135" si="18">+SUM(E130:E134)</f>
        <v>0</v>
      </c>
      <c r="F135" s="34">
        <f t="shared" si="18"/>
        <v>0</v>
      </c>
      <c r="G135" s="35">
        <f t="shared" si="18"/>
        <v>0</v>
      </c>
    </row>
    <row r="136" spans="2:7" x14ac:dyDescent="0.25">
      <c r="B136" s="131"/>
      <c r="C136" s="117"/>
      <c r="D136" s="40" t="s">
        <v>52</v>
      </c>
      <c r="E136" s="37"/>
      <c r="F136" s="38"/>
      <c r="G136" s="39"/>
    </row>
    <row r="137" spans="2:7" x14ac:dyDescent="0.25">
      <c r="B137" s="131"/>
      <c r="C137" s="117"/>
      <c r="D137" s="28" t="s">
        <v>53</v>
      </c>
      <c r="E137" s="29">
        <v>0</v>
      </c>
      <c r="F137" s="30">
        <v>0</v>
      </c>
      <c r="G137" s="31">
        <f>SUM(E137:F137)</f>
        <v>0</v>
      </c>
    </row>
    <row r="138" spans="2:7" x14ac:dyDescent="0.25">
      <c r="B138" s="131"/>
      <c r="C138" s="117"/>
      <c r="D138" s="32" t="s">
        <v>54</v>
      </c>
      <c r="E138" s="41">
        <f>E137</f>
        <v>0</v>
      </c>
      <c r="F138" s="42">
        <f>F137</f>
        <v>0</v>
      </c>
      <c r="G138" s="43">
        <f>SUM(E138:F138)</f>
        <v>0</v>
      </c>
    </row>
    <row r="139" spans="2:7" s="44" customFormat="1" ht="19.5" thickBot="1" x14ac:dyDescent="0.35">
      <c r="B139" s="131"/>
      <c r="C139" s="118" t="s">
        <v>21</v>
      </c>
      <c r="D139" s="45" t="s">
        <v>63</v>
      </c>
      <c r="E139" s="46">
        <f t="shared" ref="E139:G139" si="19">+E135+E128+E138</f>
        <v>0</v>
      </c>
      <c r="F139" s="47">
        <f t="shared" si="19"/>
        <v>503.81679389999999</v>
      </c>
      <c r="G139" s="48">
        <f t="shared" si="19"/>
        <v>503.81679389999999</v>
      </c>
    </row>
    <row r="140" spans="2:7" x14ac:dyDescent="0.25">
      <c r="B140" s="131"/>
      <c r="C140" s="116" t="s">
        <v>22</v>
      </c>
      <c r="D140" s="24" t="s">
        <v>40</v>
      </c>
      <c r="E140" s="25"/>
      <c r="F140" s="26"/>
      <c r="G140" s="27"/>
    </row>
    <row r="141" spans="2:7" x14ac:dyDescent="0.25">
      <c r="B141" s="131"/>
      <c r="C141" s="117"/>
      <c r="D141" s="28" t="s">
        <v>41</v>
      </c>
      <c r="E141" s="29">
        <v>0</v>
      </c>
      <c r="F141" s="30">
        <v>0</v>
      </c>
      <c r="G141" s="31">
        <f>SUM(E141,F141)</f>
        <v>0</v>
      </c>
    </row>
    <row r="142" spans="2:7" x14ac:dyDescent="0.25">
      <c r="B142" s="131"/>
      <c r="C142" s="117"/>
      <c r="D142" s="28" t="s">
        <v>42</v>
      </c>
      <c r="E142" s="29">
        <v>0</v>
      </c>
      <c r="F142" s="30">
        <v>0</v>
      </c>
      <c r="G142" s="31">
        <f>SUM(E142,F142)</f>
        <v>0</v>
      </c>
    </row>
    <row r="143" spans="2:7" x14ac:dyDescent="0.25">
      <c r="B143" s="131"/>
      <c r="C143" s="117"/>
      <c r="D143" s="28" t="s">
        <v>43</v>
      </c>
      <c r="E143" s="29">
        <v>0</v>
      </c>
      <c r="F143" s="30">
        <v>26540.41</v>
      </c>
      <c r="G143" s="31">
        <f>SUM(E143,F143)</f>
        <v>26540.41</v>
      </c>
    </row>
    <row r="144" spans="2:7" x14ac:dyDescent="0.25">
      <c r="B144" s="131"/>
      <c r="C144" s="117" t="s">
        <v>64</v>
      </c>
      <c r="D144" s="32" t="s">
        <v>44</v>
      </c>
      <c r="E144" s="33">
        <f t="shared" ref="E144:G144" si="20">+SUM(E141:E143)</f>
        <v>0</v>
      </c>
      <c r="F144" s="34">
        <f t="shared" si="20"/>
        <v>26540.41</v>
      </c>
      <c r="G144" s="35">
        <f t="shared" si="20"/>
        <v>26540.41</v>
      </c>
    </row>
    <row r="145" spans="2:7" ht="14.45" customHeight="1" x14ac:dyDescent="0.25">
      <c r="B145" s="131"/>
      <c r="C145" s="117" t="s">
        <v>64</v>
      </c>
      <c r="D145" s="36" t="s">
        <v>45</v>
      </c>
      <c r="E145" s="37"/>
      <c r="F145" s="38"/>
      <c r="G145" s="39"/>
    </row>
    <row r="146" spans="2:7" x14ac:dyDescent="0.25">
      <c r="B146" s="131"/>
      <c r="C146" s="117" t="s">
        <v>64</v>
      </c>
      <c r="D146" s="28" t="s">
        <v>46</v>
      </c>
      <c r="E146" s="29">
        <v>0</v>
      </c>
      <c r="F146" s="30">
        <v>0</v>
      </c>
      <c r="G146" s="31">
        <f>SUM(E146,F146)</f>
        <v>0</v>
      </c>
    </row>
    <row r="147" spans="2:7" x14ac:dyDescent="0.25">
      <c r="B147" s="131"/>
      <c r="C147" s="117" t="s">
        <v>64</v>
      </c>
      <c r="D147" s="28" t="s">
        <v>47</v>
      </c>
      <c r="E147" s="29">
        <v>0</v>
      </c>
      <c r="F147" s="30">
        <v>0</v>
      </c>
      <c r="G147" s="31">
        <f>SUM(E147,F147)</f>
        <v>0</v>
      </c>
    </row>
    <row r="148" spans="2:7" x14ac:dyDescent="0.25">
      <c r="B148" s="131"/>
      <c r="C148" s="117" t="s">
        <v>64</v>
      </c>
      <c r="D148" s="28" t="s">
        <v>48</v>
      </c>
      <c r="E148" s="29">
        <v>0</v>
      </c>
      <c r="F148" s="30">
        <v>0</v>
      </c>
      <c r="G148" s="31">
        <f>SUM(E148,F148)</f>
        <v>0</v>
      </c>
    </row>
    <row r="149" spans="2:7" x14ac:dyDescent="0.25">
      <c r="B149" s="131"/>
      <c r="C149" s="117" t="s">
        <v>64</v>
      </c>
      <c r="D149" s="28" t="s">
        <v>49</v>
      </c>
      <c r="E149" s="29">
        <v>0</v>
      </c>
      <c r="F149" s="30">
        <v>0</v>
      </c>
      <c r="G149" s="31">
        <f>SUM(E149,F149)</f>
        <v>0</v>
      </c>
    </row>
    <row r="150" spans="2:7" x14ac:dyDescent="0.25">
      <c r="B150" s="131"/>
      <c r="C150" s="117"/>
      <c r="D150" s="28" t="s">
        <v>50</v>
      </c>
      <c r="E150" s="29">
        <v>0</v>
      </c>
      <c r="F150" s="30">
        <v>0</v>
      </c>
      <c r="G150" s="31">
        <f>SUM(E150,F150)</f>
        <v>0</v>
      </c>
    </row>
    <row r="151" spans="2:7" ht="30" x14ac:dyDescent="0.25">
      <c r="B151" s="131"/>
      <c r="C151" s="117" t="s">
        <v>64</v>
      </c>
      <c r="D151" s="32" t="s">
        <v>51</v>
      </c>
      <c r="E151" s="33">
        <f t="shared" ref="E151:G151" si="21">+SUM(E146:E150)</f>
        <v>0</v>
      </c>
      <c r="F151" s="34">
        <f t="shared" si="21"/>
        <v>0</v>
      </c>
      <c r="G151" s="35">
        <f t="shared" si="21"/>
        <v>0</v>
      </c>
    </row>
    <row r="152" spans="2:7" x14ac:dyDescent="0.25">
      <c r="B152" s="131"/>
      <c r="C152" s="117"/>
      <c r="D152" s="40" t="s">
        <v>52</v>
      </c>
      <c r="E152" s="37"/>
      <c r="F152" s="38"/>
      <c r="G152" s="39"/>
    </row>
    <row r="153" spans="2:7" x14ac:dyDescent="0.25">
      <c r="B153" s="131"/>
      <c r="C153" s="117"/>
      <c r="D153" s="28" t="s">
        <v>53</v>
      </c>
      <c r="E153" s="29">
        <v>0</v>
      </c>
      <c r="F153" s="30">
        <v>0</v>
      </c>
      <c r="G153" s="31">
        <f>SUM(E153:F153)</f>
        <v>0</v>
      </c>
    </row>
    <row r="154" spans="2:7" x14ac:dyDescent="0.25">
      <c r="B154" s="131"/>
      <c r="C154" s="117"/>
      <c r="D154" s="32" t="s">
        <v>54</v>
      </c>
      <c r="E154" s="41">
        <f>E153</f>
        <v>0</v>
      </c>
      <c r="F154" s="42">
        <f>F153</f>
        <v>0</v>
      </c>
      <c r="G154" s="43">
        <f>SUM(E154:F154)</f>
        <v>0</v>
      </c>
    </row>
    <row r="155" spans="2:7" s="44" customFormat="1" ht="19.5" thickBot="1" x14ac:dyDescent="0.35">
      <c r="B155" s="131"/>
      <c r="C155" s="118" t="s">
        <v>64</v>
      </c>
      <c r="D155" s="45" t="s">
        <v>65</v>
      </c>
      <c r="E155" s="46">
        <f t="shared" ref="E155:G155" si="22">+E151+E144+E154</f>
        <v>0</v>
      </c>
      <c r="F155" s="47">
        <f t="shared" si="22"/>
        <v>26540.41</v>
      </c>
      <c r="G155" s="48">
        <f t="shared" si="22"/>
        <v>26540.41</v>
      </c>
    </row>
    <row r="156" spans="2:7" s="44" customFormat="1" ht="19.5" customHeight="1" x14ac:dyDescent="0.3">
      <c r="B156" s="119" t="s">
        <v>66</v>
      </c>
      <c r="C156" s="120"/>
      <c r="D156" s="120"/>
      <c r="E156" s="51">
        <f>SUM(E16+E32+E48+E64+E80+E96+E112+E128+E144)</f>
        <v>2250925.2276071003</v>
      </c>
      <c r="F156" s="51">
        <f>SUM(F16+F32+F48+F64+F80+F96+F112+F128+F144)</f>
        <v>909471.32287990011</v>
      </c>
      <c r="G156" s="52">
        <f>+G144+G128+G112+G96+G80+G64+G48+G32+G16</f>
        <v>3160396.5504869996</v>
      </c>
    </row>
    <row r="157" spans="2:7" s="44" customFormat="1" ht="18.75" x14ac:dyDescent="0.3">
      <c r="B157" s="119" t="s">
        <v>67</v>
      </c>
      <c r="C157" s="120"/>
      <c r="D157" s="120"/>
      <c r="E157" s="51">
        <f>SUM(E23+E39+E55+E71+E87+E103+E119+E135+E151)</f>
        <v>29907.278221466</v>
      </c>
      <c r="F157" s="51">
        <f>SUM(F23+F39+F55+F71+F87+F103+F119+F135+F151)</f>
        <v>169437.68634349998</v>
      </c>
      <c r="G157" s="52">
        <f>+G151+G135+G119+G103+G87+G71+G55+G39+G23</f>
        <v>199344.96456496598</v>
      </c>
    </row>
    <row r="158" spans="2:7" s="44" customFormat="1" ht="18.75" x14ac:dyDescent="0.3">
      <c r="B158" s="49"/>
      <c r="C158" s="50"/>
      <c r="D158" s="50" t="s">
        <v>68</v>
      </c>
      <c r="E158" s="51">
        <f t="shared" ref="E158:G158" si="23">E26+E42+E58+E74+E90+E106+E122+E138+E154</f>
        <v>3905.0830000000001</v>
      </c>
      <c r="F158" s="51">
        <f t="shared" si="23"/>
        <v>23995</v>
      </c>
      <c r="G158" s="51">
        <f t="shared" si="23"/>
        <v>27900.082999999999</v>
      </c>
    </row>
    <row r="159" spans="2:7" s="53" customFormat="1" ht="21.75" thickBot="1" x14ac:dyDescent="0.4">
      <c r="B159" s="132" t="s">
        <v>69</v>
      </c>
      <c r="C159" s="133"/>
      <c r="D159" s="133"/>
      <c r="E159" s="54">
        <f t="shared" ref="E159:G159" si="24">+E155+E139+E123+E107+E91+E75+E59+E43+E27</f>
        <v>2284737.588828566</v>
      </c>
      <c r="F159" s="54">
        <f t="shared" si="24"/>
        <v>1102904.0092234001</v>
      </c>
      <c r="G159" s="55">
        <f t="shared" si="24"/>
        <v>3387641.5980519662</v>
      </c>
    </row>
    <row r="160" spans="2:7" x14ac:dyDescent="0.25">
      <c r="B160" s="134" t="s">
        <v>70</v>
      </c>
      <c r="C160" s="116" t="s">
        <v>25</v>
      </c>
      <c r="D160" s="24" t="s">
        <v>40</v>
      </c>
      <c r="E160" s="25"/>
      <c r="F160" s="26"/>
      <c r="G160" s="27"/>
    </row>
    <row r="161" spans="2:7" x14ac:dyDescent="0.25">
      <c r="B161" s="131"/>
      <c r="C161" s="117"/>
      <c r="D161" s="28" t="s">
        <v>41</v>
      </c>
      <c r="E161" s="29">
        <v>798</v>
      </c>
      <c r="F161" s="30">
        <v>0</v>
      </c>
      <c r="G161" s="31">
        <f>SUM(E161,F161)</f>
        <v>798</v>
      </c>
    </row>
    <row r="162" spans="2:7" x14ac:dyDescent="0.25">
      <c r="B162" s="131"/>
      <c r="C162" s="117"/>
      <c r="D162" s="28" t="s">
        <v>42</v>
      </c>
      <c r="E162" s="29">
        <v>990</v>
      </c>
      <c r="F162" s="30">
        <v>0</v>
      </c>
      <c r="G162" s="31">
        <f>SUM(E162,F162)</f>
        <v>990</v>
      </c>
    </row>
    <row r="163" spans="2:7" x14ac:dyDescent="0.25">
      <c r="B163" s="131"/>
      <c r="C163" s="117"/>
      <c r="D163" s="28" t="s">
        <v>43</v>
      </c>
      <c r="E163" s="29">
        <v>32486.343509999999</v>
      </c>
      <c r="F163" s="30">
        <v>148.14122140000001</v>
      </c>
      <c r="G163" s="31">
        <f>SUM(E163,F163)</f>
        <v>32634.4847314</v>
      </c>
    </row>
    <row r="164" spans="2:7" x14ac:dyDescent="0.25">
      <c r="B164" s="131"/>
      <c r="C164" s="117" t="s">
        <v>25</v>
      </c>
      <c r="D164" s="32" t="s">
        <v>44</v>
      </c>
      <c r="E164" s="33">
        <f>+SUM(E161:E163)</f>
        <v>34274.343509999999</v>
      </c>
      <c r="F164" s="34">
        <f>+SUM(F161:F163)</f>
        <v>148.14122140000001</v>
      </c>
      <c r="G164" s="35">
        <f>SUM(G161:G163)</f>
        <v>34422.4847314</v>
      </c>
    </row>
    <row r="165" spans="2:7" ht="14.45" customHeight="1" x14ac:dyDescent="0.25">
      <c r="B165" s="131"/>
      <c r="C165" s="117" t="s">
        <v>25</v>
      </c>
      <c r="D165" s="36" t="s">
        <v>45</v>
      </c>
      <c r="E165" s="37"/>
      <c r="F165" s="38"/>
      <c r="G165" s="39"/>
    </row>
    <row r="166" spans="2:7" x14ac:dyDescent="0.25">
      <c r="B166" s="131"/>
      <c r="C166" s="117" t="s">
        <v>25</v>
      </c>
      <c r="D166" s="28" t="s">
        <v>46</v>
      </c>
      <c r="E166" s="29">
        <v>0</v>
      </c>
      <c r="F166" s="30">
        <v>0</v>
      </c>
      <c r="G166" s="31">
        <f>SUM(E166,F166)</f>
        <v>0</v>
      </c>
    </row>
    <row r="167" spans="2:7" x14ac:dyDescent="0.25">
      <c r="B167" s="131"/>
      <c r="C167" s="117" t="s">
        <v>25</v>
      </c>
      <c r="D167" s="28" t="s">
        <v>47</v>
      </c>
      <c r="E167" s="29">
        <v>0</v>
      </c>
      <c r="F167" s="30">
        <v>36207.385000000002</v>
      </c>
      <c r="G167" s="31">
        <f>SUM(E167,F167)</f>
        <v>36207.385000000002</v>
      </c>
    </row>
    <row r="168" spans="2:7" x14ac:dyDescent="0.25">
      <c r="B168" s="131"/>
      <c r="C168" s="117" t="s">
        <v>25</v>
      </c>
      <c r="D168" s="28" t="s">
        <v>48</v>
      </c>
      <c r="E168" s="29">
        <v>0</v>
      </c>
      <c r="F168" s="30">
        <v>1015.16</v>
      </c>
      <c r="G168" s="31">
        <f>SUM(E168,F168)</f>
        <v>1015.16</v>
      </c>
    </row>
    <row r="169" spans="2:7" x14ac:dyDescent="0.25">
      <c r="B169" s="131"/>
      <c r="C169" s="117" t="s">
        <v>25</v>
      </c>
      <c r="D169" s="28" t="s">
        <v>49</v>
      </c>
      <c r="E169" s="29">
        <v>0</v>
      </c>
      <c r="F169" s="30">
        <v>0</v>
      </c>
      <c r="G169" s="31">
        <f>SUM(E169,F169)</f>
        <v>0</v>
      </c>
    </row>
    <row r="170" spans="2:7" x14ac:dyDescent="0.25">
      <c r="B170" s="131"/>
      <c r="C170" s="117"/>
      <c r="D170" s="28" t="s">
        <v>50</v>
      </c>
      <c r="E170" s="29">
        <v>0</v>
      </c>
      <c r="F170" s="30">
        <v>0</v>
      </c>
      <c r="G170" s="31">
        <f>SUM(E170,F170)</f>
        <v>0</v>
      </c>
    </row>
    <row r="171" spans="2:7" ht="30" x14ac:dyDescent="0.25">
      <c r="B171" s="131"/>
      <c r="C171" s="117" t="s">
        <v>25</v>
      </c>
      <c r="D171" s="32" t="s">
        <v>51</v>
      </c>
      <c r="E171" s="33">
        <f t="shared" ref="E171:G171" si="25">+SUM(E166:E170)</f>
        <v>0</v>
      </c>
      <c r="F171" s="34">
        <f t="shared" si="25"/>
        <v>37222.545000000006</v>
      </c>
      <c r="G171" s="35">
        <f t="shared" si="25"/>
        <v>37222.545000000006</v>
      </c>
    </row>
    <row r="172" spans="2:7" x14ac:dyDescent="0.25">
      <c r="B172" s="131"/>
      <c r="C172" s="117"/>
      <c r="D172" s="40" t="s">
        <v>52</v>
      </c>
      <c r="E172" s="37"/>
      <c r="F172" s="38"/>
      <c r="G172" s="39"/>
    </row>
    <row r="173" spans="2:7" x14ac:dyDescent="0.25">
      <c r="B173" s="131"/>
      <c r="C173" s="117"/>
      <c r="D173" s="28" t="s">
        <v>53</v>
      </c>
      <c r="E173" s="29">
        <v>0</v>
      </c>
      <c r="F173" s="30">
        <v>0</v>
      </c>
      <c r="G173" s="31">
        <f>SUM(E173:F173)</f>
        <v>0</v>
      </c>
    </row>
    <row r="174" spans="2:7" x14ac:dyDescent="0.25">
      <c r="B174" s="131"/>
      <c r="C174" s="117"/>
      <c r="D174" s="32" t="s">
        <v>54</v>
      </c>
      <c r="E174" s="41">
        <f>E173</f>
        <v>0</v>
      </c>
      <c r="F174" s="42">
        <f>F173</f>
        <v>0</v>
      </c>
      <c r="G174" s="43">
        <f>SUM(E174:F174)</f>
        <v>0</v>
      </c>
    </row>
    <row r="175" spans="2:7" s="44" customFormat="1" ht="19.5" thickBot="1" x14ac:dyDescent="0.35">
      <c r="B175" s="131"/>
      <c r="C175" s="118" t="s">
        <v>25</v>
      </c>
      <c r="D175" s="45" t="s">
        <v>71</v>
      </c>
      <c r="E175" s="46">
        <f t="shared" ref="E175:G175" si="26">+E171+E164+E174</f>
        <v>34274.343509999999</v>
      </c>
      <c r="F175" s="47">
        <f t="shared" si="26"/>
        <v>37370.686221400007</v>
      </c>
      <c r="G175" s="48">
        <f t="shared" si="26"/>
        <v>71645.029731400005</v>
      </c>
    </row>
    <row r="176" spans="2:7" x14ac:dyDescent="0.25">
      <c r="B176" s="131"/>
      <c r="C176" s="116" t="s">
        <v>26</v>
      </c>
      <c r="D176" s="24" t="s">
        <v>40</v>
      </c>
      <c r="E176" s="25"/>
      <c r="F176" s="26"/>
      <c r="G176" s="27"/>
    </row>
    <row r="177" spans="2:7" x14ac:dyDescent="0.25">
      <c r="B177" s="131"/>
      <c r="C177" s="117"/>
      <c r="D177" s="28" t="s">
        <v>41</v>
      </c>
      <c r="E177" s="29">
        <v>0</v>
      </c>
      <c r="F177" s="30">
        <v>0</v>
      </c>
      <c r="G177" s="31">
        <f>SUM(E177,F177)</f>
        <v>0</v>
      </c>
    </row>
    <row r="178" spans="2:7" x14ac:dyDescent="0.25">
      <c r="B178" s="131"/>
      <c r="C178" s="117"/>
      <c r="D178" s="28" t="s">
        <v>42</v>
      </c>
      <c r="E178" s="29">
        <v>0</v>
      </c>
      <c r="F178" s="30">
        <v>0</v>
      </c>
      <c r="G178" s="31">
        <f>SUM(E178,F178)</f>
        <v>0</v>
      </c>
    </row>
    <row r="179" spans="2:7" x14ac:dyDescent="0.25">
      <c r="B179" s="131"/>
      <c r="C179" s="117"/>
      <c r="D179" s="28" t="s">
        <v>43</v>
      </c>
      <c r="E179" s="29">
        <v>244.46183210000001</v>
      </c>
      <c r="F179" s="30">
        <v>0</v>
      </c>
      <c r="G179" s="31">
        <f>SUM(E179,F179)</f>
        <v>244.46183210000001</v>
      </c>
    </row>
    <row r="180" spans="2:7" x14ac:dyDescent="0.25">
      <c r="B180" s="131"/>
      <c r="C180" s="117"/>
      <c r="D180" s="32" t="s">
        <v>44</v>
      </c>
      <c r="E180" s="33">
        <f t="shared" ref="E180:G180" si="27">+SUM(E177:E179)</f>
        <v>244.46183210000001</v>
      </c>
      <c r="F180" s="34">
        <f t="shared" si="27"/>
        <v>0</v>
      </c>
      <c r="G180" s="35">
        <f t="shared" si="27"/>
        <v>244.46183210000001</v>
      </c>
    </row>
    <row r="181" spans="2:7" ht="14.45" customHeight="1" x14ac:dyDescent="0.25">
      <c r="B181" s="131"/>
      <c r="C181" s="117"/>
      <c r="D181" s="36" t="s">
        <v>45</v>
      </c>
      <c r="E181" s="37"/>
      <c r="F181" s="38"/>
      <c r="G181" s="39"/>
    </row>
    <row r="182" spans="2:7" x14ac:dyDescent="0.25">
      <c r="B182" s="131"/>
      <c r="C182" s="117"/>
      <c r="D182" s="28" t="s">
        <v>46</v>
      </c>
      <c r="E182" s="29">
        <v>0</v>
      </c>
      <c r="F182" s="30">
        <v>0</v>
      </c>
      <c r="G182" s="31">
        <f>SUM(E182,F182)</f>
        <v>0</v>
      </c>
    </row>
    <row r="183" spans="2:7" x14ac:dyDescent="0.25">
      <c r="B183" s="131"/>
      <c r="C183" s="117"/>
      <c r="D183" s="28" t="s">
        <v>47</v>
      </c>
      <c r="E183" s="29">
        <v>0</v>
      </c>
      <c r="F183" s="30">
        <v>0</v>
      </c>
      <c r="G183" s="31">
        <f>SUM(E183,F183)</f>
        <v>0</v>
      </c>
    </row>
    <row r="184" spans="2:7" x14ac:dyDescent="0.25">
      <c r="B184" s="131"/>
      <c r="C184" s="117"/>
      <c r="D184" s="28" t="s">
        <v>48</v>
      </c>
      <c r="E184" s="29">
        <v>0</v>
      </c>
      <c r="F184" s="30">
        <v>0</v>
      </c>
      <c r="G184" s="31">
        <f>SUM(E184,F184)</f>
        <v>0</v>
      </c>
    </row>
    <row r="185" spans="2:7" x14ac:dyDescent="0.25">
      <c r="B185" s="131"/>
      <c r="C185" s="117"/>
      <c r="D185" s="28" t="s">
        <v>49</v>
      </c>
      <c r="E185" s="29">
        <v>0</v>
      </c>
      <c r="F185" s="30">
        <v>0</v>
      </c>
      <c r="G185" s="31">
        <f>SUM(E185,F185)</f>
        <v>0</v>
      </c>
    </row>
    <row r="186" spans="2:7" x14ac:dyDescent="0.25">
      <c r="B186" s="131"/>
      <c r="C186" s="117"/>
      <c r="D186" s="28" t="s">
        <v>50</v>
      </c>
      <c r="E186" s="29">
        <v>0</v>
      </c>
      <c r="F186" s="30">
        <v>0</v>
      </c>
      <c r="G186" s="31">
        <v>0</v>
      </c>
    </row>
    <row r="187" spans="2:7" ht="30" x14ac:dyDescent="0.25">
      <c r="B187" s="131"/>
      <c r="C187" s="117"/>
      <c r="D187" s="32" t="s">
        <v>51</v>
      </c>
      <c r="E187" s="33">
        <f t="shared" ref="E187:G187" si="28">+SUM(E182:E186)</f>
        <v>0</v>
      </c>
      <c r="F187" s="34">
        <f t="shared" si="28"/>
        <v>0</v>
      </c>
      <c r="G187" s="35">
        <f t="shared" si="28"/>
        <v>0</v>
      </c>
    </row>
    <row r="188" spans="2:7" x14ac:dyDescent="0.25">
      <c r="B188" s="131"/>
      <c r="C188" s="117"/>
      <c r="D188" s="40" t="s">
        <v>52</v>
      </c>
      <c r="E188" s="37"/>
      <c r="F188" s="38"/>
      <c r="G188" s="39"/>
    </row>
    <row r="189" spans="2:7" x14ac:dyDescent="0.25">
      <c r="B189" s="131"/>
      <c r="C189" s="117"/>
      <c r="D189" s="28" t="s">
        <v>53</v>
      </c>
      <c r="E189" s="29">
        <v>0</v>
      </c>
      <c r="F189" s="30">
        <v>0</v>
      </c>
      <c r="G189" s="31">
        <f>SUM(E189:F189)</f>
        <v>0</v>
      </c>
    </row>
    <row r="190" spans="2:7" x14ac:dyDescent="0.25">
      <c r="B190" s="131"/>
      <c r="C190" s="117"/>
      <c r="D190" s="32" t="s">
        <v>54</v>
      </c>
      <c r="E190" s="41">
        <f>E189</f>
        <v>0</v>
      </c>
      <c r="F190" s="42">
        <f>F189</f>
        <v>0</v>
      </c>
      <c r="G190" s="43">
        <f>SUM(E190:F190)</f>
        <v>0</v>
      </c>
    </row>
    <row r="191" spans="2:7" s="44" customFormat="1" ht="19.5" thickBot="1" x14ac:dyDescent="0.35">
      <c r="B191" s="131"/>
      <c r="C191" s="118"/>
      <c r="D191" s="45" t="s">
        <v>72</v>
      </c>
      <c r="E191" s="46">
        <f t="shared" ref="E191:G191" si="29">+E187+E180+E190</f>
        <v>244.46183210000001</v>
      </c>
      <c r="F191" s="47">
        <f t="shared" si="29"/>
        <v>0</v>
      </c>
      <c r="G191" s="48">
        <f t="shared" si="29"/>
        <v>244.46183210000001</v>
      </c>
    </row>
    <row r="192" spans="2:7" x14ac:dyDescent="0.25">
      <c r="B192" s="131"/>
      <c r="C192" s="116" t="s">
        <v>27</v>
      </c>
      <c r="D192" s="24" t="s">
        <v>40</v>
      </c>
      <c r="E192" s="25"/>
      <c r="F192" s="26"/>
      <c r="G192" s="27"/>
    </row>
    <row r="193" spans="2:7" x14ac:dyDescent="0.25">
      <c r="B193" s="131"/>
      <c r="C193" s="117"/>
      <c r="D193" s="28" t="s">
        <v>41</v>
      </c>
      <c r="E193" s="29">
        <v>0</v>
      </c>
      <c r="F193" s="30">
        <v>0</v>
      </c>
      <c r="G193" s="31">
        <f>SUM(E193,F193)</f>
        <v>0</v>
      </c>
    </row>
    <row r="194" spans="2:7" x14ac:dyDescent="0.25">
      <c r="B194" s="131"/>
      <c r="C194" s="117"/>
      <c r="D194" s="28" t="s">
        <v>42</v>
      </c>
      <c r="E194" s="29">
        <v>0</v>
      </c>
      <c r="F194" s="30">
        <v>0</v>
      </c>
      <c r="G194" s="31">
        <f>SUM(E194,F194)</f>
        <v>0</v>
      </c>
    </row>
    <row r="195" spans="2:7" x14ac:dyDescent="0.25">
      <c r="B195" s="131"/>
      <c r="C195" s="117"/>
      <c r="D195" s="28" t="s">
        <v>43</v>
      </c>
      <c r="E195" s="29">
        <v>0</v>
      </c>
      <c r="F195" s="30">
        <v>369.08396950000002</v>
      </c>
      <c r="G195" s="31">
        <f>SUM(E195,F195)</f>
        <v>369.08396950000002</v>
      </c>
    </row>
    <row r="196" spans="2:7" x14ac:dyDescent="0.25">
      <c r="B196" s="131"/>
      <c r="C196" s="117" t="s">
        <v>73</v>
      </c>
      <c r="D196" s="32" t="s">
        <v>44</v>
      </c>
      <c r="E196" s="33">
        <f t="shared" ref="E196:G196" si="30">+SUM(E193:E195)</f>
        <v>0</v>
      </c>
      <c r="F196" s="34">
        <f t="shared" si="30"/>
        <v>369.08396950000002</v>
      </c>
      <c r="G196" s="35">
        <f t="shared" si="30"/>
        <v>369.08396950000002</v>
      </c>
    </row>
    <row r="197" spans="2:7" ht="14.45" customHeight="1" x14ac:dyDescent="0.25">
      <c r="B197" s="131"/>
      <c r="C197" s="117" t="s">
        <v>73</v>
      </c>
      <c r="D197" s="36" t="s">
        <v>45</v>
      </c>
      <c r="E197" s="37"/>
      <c r="F197" s="38"/>
      <c r="G197" s="39"/>
    </row>
    <row r="198" spans="2:7" x14ac:dyDescent="0.25">
      <c r="B198" s="131"/>
      <c r="C198" s="117" t="s">
        <v>73</v>
      </c>
      <c r="D198" s="28" t="s">
        <v>46</v>
      </c>
      <c r="E198" s="29">
        <v>0</v>
      </c>
      <c r="F198" s="30">
        <v>0</v>
      </c>
      <c r="G198" s="31">
        <f>SUM(E198,F198)</f>
        <v>0</v>
      </c>
    </row>
    <row r="199" spans="2:7" x14ac:dyDescent="0.25">
      <c r="B199" s="131"/>
      <c r="C199" s="117" t="s">
        <v>73</v>
      </c>
      <c r="D199" s="28" t="s">
        <v>47</v>
      </c>
      <c r="E199" s="29">
        <v>0</v>
      </c>
      <c r="F199" s="30">
        <v>0</v>
      </c>
      <c r="G199" s="31">
        <f>SUM(E199,F199)</f>
        <v>0</v>
      </c>
    </row>
    <row r="200" spans="2:7" x14ac:dyDescent="0.25">
      <c r="B200" s="131"/>
      <c r="C200" s="117" t="s">
        <v>73</v>
      </c>
      <c r="D200" s="28" t="s">
        <v>48</v>
      </c>
      <c r="E200" s="29">
        <v>0</v>
      </c>
      <c r="F200" s="30">
        <v>0</v>
      </c>
      <c r="G200" s="31">
        <f>SUM(E200,F200)</f>
        <v>0</v>
      </c>
    </row>
    <row r="201" spans="2:7" x14ac:dyDescent="0.25">
      <c r="B201" s="131"/>
      <c r="C201" s="117" t="s">
        <v>73</v>
      </c>
      <c r="D201" s="28" t="s">
        <v>49</v>
      </c>
      <c r="E201" s="29">
        <v>0</v>
      </c>
      <c r="F201" s="30">
        <v>0</v>
      </c>
      <c r="G201" s="31">
        <f>SUM(E201,F201)</f>
        <v>0</v>
      </c>
    </row>
    <row r="202" spans="2:7" x14ac:dyDescent="0.25">
      <c r="B202" s="131"/>
      <c r="C202" s="117" t="s">
        <v>73</v>
      </c>
      <c r="D202" s="28" t="s">
        <v>50</v>
      </c>
      <c r="E202" s="29">
        <v>0</v>
      </c>
      <c r="F202" s="30">
        <v>0</v>
      </c>
      <c r="G202" s="31">
        <v>0</v>
      </c>
    </row>
    <row r="203" spans="2:7" ht="30" x14ac:dyDescent="0.25">
      <c r="B203" s="131"/>
      <c r="C203" s="117"/>
      <c r="D203" s="32" t="s">
        <v>51</v>
      </c>
      <c r="E203" s="33">
        <f t="shared" ref="E203:G203" si="31">+SUM(E198:E202)</f>
        <v>0</v>
      </c>
      <c r="F203" s="34">
        <f t="shared" si="31"/>
        <v>0</v>
      </c>
      <c r="G203" s="35">
        <f t="shared" si="31"/>
        <v>0</v>
      </c>
    </row>
    <row r="204" spans="2:7" x14ac:dyDescent="0.25">
      <c r="B204" s="131"/>
      <c r="C204" s="117"/>
      <c r="D204" s="40" t="s">
        <v>52</v>
      </c>
      <c r="E204" s="37"/>
      <c r="F204" s="38"/>
      <c r="G204" s="39"/>
    </row>
    <row r="205" spans="2:7" x14ac:dyDescent="0.25">
      <c r="B205" s="131"/>
      <c r="C205" s="117"/>
      <c r="D205" s="28" t="s">
        <v>53</v>
      </c>
      <c r="E205" s="29">
        <v>0</v>
      </c>
      <c r="F205" s="30">
        <v>0</v>
      </c>
      <c r="G205" s="31">
        <f>SUM(E205:F205)</f>
        <v>0</v>
      </c>
    </row>
    <row r="206" spans="2:7" x14ac:dyDescent="0.25">
      <c r="B206" s="131"/>
      <c r="C206" s="117"/>
      <c r="D206" s="32" t="s">
        <v>54</v>
      </c>
      <c r="E206" s="41">
        <f>E205</f>
        <v>0</v>
      </c>
      <c r="F206" s="42">
        <f>F205</f>
        <v>0</v>
      </c>
      <c r="G206" s="43">
        <f>SUM(E206:F206)</f>
        <v>0</v>
      </c>
    </row>
    <row r="207" spans="2:7" s="44" customFormat="1" ht="19.5" thickBot="1" x14ac:dyDescent="0.35">
      <c r="B207" s="131"/>
      <c r="C207" s="118" t="s">
        <v>73</v>
      </c>
      <c r="D207" s="45" t="s">
        <v>74</v>
      </c>
      <c r="E207" s="46">
        <f t="shared" ref="E207:G207" si="32">+E203+E196+E206</f>
        <v>0</v>
      </c>
      <c r="F207" s="47">
        <f t="shared" si="32"/>
        <v>369.08396950000002</v>
      </c>
      <c r="G207" s="48">
        <f t="shared" si="32"/>
        <v>369.08396950000002</v>
      </c>
    </row>
    <row r="208" spans="2:7" x14ac:dyDescent="0.25">
      <c r="B208" s="131"/>
      <c r="C208" s="116" t="s">
        <v>28</v>
      </c>
      <c r="D208" s="24" t="s">
        <v>40</v>
      </c>
      <c r="E208" s="25"/>
      <c r="F208" s="26"/>
      <c r="G208" s="27"/>
    </row>
    <row r="209" spans="2:7" x14ac:dyDescent="0.25">
      <c r="B209" s="131"/>
      <c r="C209" s="117"/>
      <c r="D209" s="28" t="s">
        <v>41</v>
      </c>
      <c r="E209" s="29">
        <v>0</v>
      </c>
      <c r="F209" s="30">
        <v>0</v>
      </c>
      <c r="G209" s="31">
        <f>SUM(E209,F209)</f>
        <v>0</v>
      </c>
    </row>
    <row r="210" spans="2:7" x14ac:dyDescent="0.25">
      <c r="B210" s="131"/>
      <c r="C210" s="117"/>
      <c r="D210" s="28" t="s">
        <v>42</v>
      </c>
      <c r="E210" s="29">
        <v>0</v>
      </c>
      <c r="F210" s="30">
        <v>0</v>
      </c>
      <c r="G210" s="31">
        <f>SUM(E210,F210)</f>
        <v>0</v>
      </c>
    </row>
    <row r="211" spans="2:7" x14ac:dyDescent="0.25">
      <c r="B211" s="131"/>
      <c r="C211" s="117"/>
      <c r="D211" s="28" t="s">
        <v>43</v>
      </c>
      <c r="E211" s="29">
        <v>0</v>
      </c>
      <c r="F211" s="30">
        <v>281.4236641</v>
      </c>
      <c r="G211" s="31">
        <f>SUM(E211,F211)</f>
        <v>281.4236641</v>
      </c>
    </row>
    <row r="212" spans="2:7" x14ac:dyDescent="0.25">
      <c r="B212" s="131"/>
      <c r="C212" s="117" t="s">
        <v>28</v>
      </c>
      <c r="D212" s="32" t="s">
        <v>44</v>
      </c>
      <c r="E212" s="33">
        <f t="shared" ref="E212:G212" si="33">+SUM(E209:E211)</f>
        <v>0</v>
      </c>
      <c r="F212" s="34">
        <f t="shared" si="33"/>
        <v>281.4236641</v>
      </c>
      <c r="G212" s="35">
        <f t="shared" si="33"/>
        <v>281.4236641</v>
      </c>
    </row>
    <row r="213" spans="2:7" ht="14.45" customHeight="1" x14ac:dyDescent="0.25">
      <c r="B213" s="131"/>
      <c r="C213" s="117" t="s">
        <v>28</v>
      </c>
      <c r="D213" s="36" t="s">
        <v>45</v>
      </c>
      <c r="E213" s="37"/>
      <c r="F213" s="38"/>
      <c r="G213" s="39"/>
    </row>
    <row r="214" spans="2:7" x14ac:dyDescent="0.25">
      <c r="B214" s="131"/>
      <c r="C214" s="117" t="s">
        <v>28</v>
      </c>
      <c r="D214" s="28" t="s">
        <v>46</v>
      </c>
      <c r="E214" s="29">
        <v>0</v>
      </c>
      <c r="F214" s="30">
        <v>0</v>
      </c>
      <c r="G214" s="31">
        <f>SUM(E214,F214)</f>
        <v>0</v>
      </c>
    </row>
    <row r="215" spans="2:7" x14ac:dyDescent="0.25">
      <c r="B215" s="131"/>
      <c r="C215" s="117" t="s">
        <v>28</v>
      </c>
      <c r="D215" s="28" t="s">
        <v>47</v>
      </c>
      <c r="E215" s="29">
        <v>0</v>
      </c>
      <c r="F215" s="30">
        <v>0</v>
      </c>
      <c r="G215" s="31">
        <f>SUM(E215,F215)</f>
        <v>0</v>
      </c>
    </row>
    <row r="216" spans="2:7" x14ac:dyDescent="0.25">
      <c r="B216" s="131"/>
      <c r="C216" s="117" t="s">
        <v>28</v>
      </c>
      <c r="D216" s="28" t="s">
        <v>48</v>
      </c>
      <c r="E216" s="29">
        <v>0</v>
      </c>
      <c r="F216" s="30">
        <v>0</v>
      </c>
      <c r="G216" s="31">
        <f>SUM(E216,F216)</f>
        <v>0</v>
      </c>
    </row>
    <row r="217" spans="2:7" x14ac:dyDescent="0.25">
      <c r="B217" s="131"/>
      <c r="C217" s="117" t="s">
        <v>28</v>
      </c>
      <c r="D217" s="28" t="s">
        <v>49</v>
      </c>
      <c r="E217" s="29">
        <v>0</v>
      </c>
      <c r="F217" s="30">
        <v>0</v>
      </c>
      <c r="G217" s="31">
        <f>SUM(E217,F217)</f>
        <v>0</v>
      </c>
    </row>
    <row r="218" spans="2:7" x14ac:dyDescent="0.25">
      <c r="B218" s="131"/>
      <c r="C218" s="117"/>
      <c r="D218" s="28" t="s">
        <v>50</v>
      </c>
      <c r="E218" s="29">
        <v>0</v>
      </c>
      <c r="F218" s="30">
        <v>0</v>
      </c>
      <c r="G218" s="31">
        <v>0</v>
      </c>
    </row>
    <row r="219" spans="2:7" ht="30" x14ac:dyDescent="0.25">
      <c r="B219" s="131"/>
      <c r="C219" s="117" t="s">
        <v>28</v>
      </c>
      <c r="D219" s="32" t="s">
        <v>51</v>
      </c>
      <c r="E219" s="33">
        <f t="shared" ref="E219:G219" si="34">+SUM(E214:E218)</f>
        <v>0</v>
      </c>
      <c r="F219" s="34">
        <f t="shared" si="34"/>
        <v>0</v>
      </c>
      <c r="G219" s="35">
        <f t="shared" si="34"/>
        <v>0</v>
      </c>
    </row>
    <row r="220" spans="2:7" x14ac:dyDescent="0.25">
      <c r="B220" s="131"/>
      <c r="C220" s="117"/>
      <c r="D220" s="40" t="s">
        <v>52</v>
      </c>
      <c r="E220" s="37"/>
      <c r="F220" s="38"/>
      <c r="G220" s="39"/>
    </row>
    <row r="221" spans="2:7" x14ac:dyDescent="0.25">
      <c r="B221" s="131"/>
      <c r="C221" s="117"/>
      <c r="D221" s="28" t="s">
        <v>53</v>
      </c>
      <c r="E221" s="29">
        <v>0</v>
      </c>
      <c r="F221" s="30">
        <v>152.67175570000001</v>
      </c>
      <c r="G221" s="31">
        <f>SUM(E221:F221)</f>
        <v>152.67175570000001</v>
      </c>
    </row>
    <row r="222" spans="2:7" x14ac:dyDescent="0.25">
      <c r="B222" s="131"/>
      <c r="C222" s="117"/>
      <c r="D222" s="32" t="s">
        <v>54</v>
      </c>
      <c r="E222" s="41">
        <f>E221</f>
        <v>0</v>
      </c>
      <c r="F222" s="42">
        <f>F221</f>
        <v>152.67175570000001</v>
      </c>
      <c r="G222" s="43">
        <f>SUM(E222:F222)</f>
        <v>152.67175570000001</v>
      </c>
    </row>
    <row r="223" spans="2:7" s="44" customFormat="1" ht="19.5" thickBot="1" x14ac:dyDescent="0.35">
      <c r="B223" s="135"/>
      <c r="C223" s="118" t="s">
        <v>28</v>
      </c>
      <c r="D223" s="45" t="s">
        <v>75</v>
      </c>
      <c r="E223" s="46">
        <f t="shared" ref="E223:G223" si="35">+E219+E212+E222</f>
        <v>0</v>
      </c>
      <c r="F223" s="47">
        <f t="shared" si="35"/>
        <v>434.0954198</v>
      </c>
      <c r="G223" s="48">
        <f t="shared" si="35"/>
        <v>434.0954198</v>
      </c>
    </row>
    <row r="224" spans="2:7" s="44" customFormat="1" ht="18.75" x14ac:dyDescent="0.3">
      <c r="B224" s="119" t="s">
        <v>76</v>
      </c>
      <c r="C224" s="120"/>
      <c r="D224" s="120"/>
      <c r="E224" s="56">
        <f>SUM(E164+E180+E196+E212)</f>
        <v>34518.8053421</v>
      </c>
      <c r="F224" s="57">
        <f>SUM(F164+F180+F196+F212)</f>
        <v>798.64885500000003</v>
      </c>
      <c r="G224" s="58">
        <f>SUM(E224,F224)</f>
        <v>35317.4541971</v>
      </c>
    </row>
    <row r="225" spans="2:7" s="44" customFormat="1" ht="18.75" x14ac:dyDescent="0.3">
      <c r="B225" s="119" t="s">
        <v>77</v>
      </c>
      <c r="C225" s="120"/>
      <c r="D225" s="120"/>
      <c r="E225" s="59">
        <f>SUM(E171+E187+E203+E219)</f>
        <v>0</v>
      </c>
      <c r="F225" s="51">
        <f>SUM(F171+F187+F203+F219)</f>
        <v>37222.545000000006</v>
      </c>
      <c r="G225" s="52">
        <f>SUM(E225,F225)</f>
        <v>37222.545000000006</v>
      </c>
    </row>
    <row r="226" spans="2:7" s="44" customFormat="1" ht="18.75" x14ac:dyDescent="0.3">
      <c r="B226" s="49"/>
      <c r="C226" s="50"/>
      <c r="D226" s="50" t="s">
        <v>68</v>
      </c>
      <c r="E226" s="59">
        <f t="shared" ref="E226:G226" si="36">SUM(E174,E190,E206,E222)</f>
        <v>0</v>
      </c>
      <c r="F226" s="51">
        <f t="shared" si="36"/>
        <v>152.67175570000001</v>
      </c>
      <c r="G226" s="52">
        <f t="shared" si="36"/>
        <v>152.67175570000001</v>
      </c>
    </row>
    <row r="227" spans="2:7" s="53" customFormat="1" ht="21.75" thickBot="1" x14ac:dyDescent="0.4">
      <c r="B227" s="132" t="s">
        <v>78</v>
      </c>
      <c r="C227" s="140"/>
      <c r="D227" s="140"/>
      <c r="E227" s="60">
        <f>E223+E207+E191+E175</f>
        <v>34518.8053421</v>
      </c>
      <c r="F227" s="61">
        <f>F223+F207+F191+F175</f>
        <v>38173.865610700006</v>
      </c>
      <c r="G227" s="62">
        <f>SUM(E227,F227)</f>
        <v>72692.670952800006</v>
      </c>
    </row>
    <row r="228" spans="2:7" s="53" customFormat="1" ht="21" x14ac:dyDescent="0.35">
      <c r="B228" s="141" t="s">
        <v>79</v>
      </c>
      <c r="C228" s="142"/>
      <c r="D228" s="142"/>
      <c r="E228" s="63">
        <f>E224+E156</f>
        <v>2285444.0329492004</v>
      </c>
      <c r="F228" s="64">
        <f>F224+F156</f>
        <v>910269.97173490014</v>
      </c>
      <c r="G228" s="65">
        <f>SUM(E228,F228)</f>
        <v>3195714.0046841004</v>
      </c>
    </row>
    <row r="229" spans="2:7" s="53" customFormat="1" ht="21" x14ac:dyDescent="0.35">
      <c r="B229" s="136" t="s">
        <v>80</v>
      </c>
      <c r="C229" s="137"/>
      <c r="D229" s="137"/>
      <c r="E229" s="66">
        <f>E225+E157</f>
        <v>29907.278221466</v>
      </c>
      <c r="F229" s="54">
        <f>F225+F157</f>
        <v>206660.2313435</v>
      </c>
      <c r="G229" s="55">
        <f>SUM(E229,F229)</f>
        <v>236567.50956496599</v>
      </c>
    </row>
    <row r="230" spans="2:7" s="53" customFormat="1" ht="21" x14ac:dyDescent="0.35">
      <c r="B230" s="66"/>
      <c r="C230" s="54"/>
      <c r="D230" s="54" t="s">
        <v>81</v>
      </c>
      <c r="E230" s="66">
        <f t="shared" ref="E230:G230" si="37">E158+E226</f>
        <v>3905.0830000000001</v>
      </c>
      <c r="F230" s="54">
        <f t="shared" si="37"/>
        <v>24147.671755700001</v>
      </c>
      <c r="G230" s="55">
        <f t="shared" si="37"/>
        <v>28052.7547557</v>
      </c>
    </row>
    <row r="231" spans="2:7" ht="15.75" thickBot="1" x14ac:dyDescent="0.3">
      <c r="B231" s="138" t="s">
        <v>82</v>
      </c>
      <c r="C231" s="139"/>
      <c r="D231" s="139"/>
      <c r="E231" s="60">
        <f>E227+E159</f>
        <v>2319256.3941706661</v>
      </c>
      <c r="F231" s="61">
        <f>+F227+F159</f>
        <v>1141077.8748341003</v>
      </c>
      <c r="G231" s="62">
        <f>SUM(E231,F231)</f>
        <v>3460334.2690047664</v>
      </c>
    </row>
    <row r="232" spans="2:7" x14ac:dyDescent="0.25">
      <c r="D232" s="67"/>
    </row>
    <row r="233" spans="2:7" ht="15" customHeight="1" x14ac:dyDescent="0.25">
      <c r="B233" s="101" t="s">
        <v>86</v>
      </c>
      <c r="C233" s="101"/>
      <c r="D233" s="101"/>
      <c r="E233" s="101"/>
      <c r="F233" s="101"/>
      <c r="G233" s="101"/>
    </row>
    <row r="234" spans="2:7" x14ac:dyDescent="0.25">
      <c r="B234" s="102"/>
      <c r="C234" s="102"/>
      <c r="D234" s="102"/>
      <c r="E234" s="102"/>
      <c r="F234" s="102"/>
      <c r="G234" s="102"/>
    </row>
    <row r="235" spans="2:7" x14ac:dyDescent="0.25">
      <c r="B235" s="102"/>
      <c r="C235" s="102"/>
      <c r="D235" s="102"/>
      <c r="E235" s="102"/>
      <c r="F235" s="102"/>
      <c r="G235" s="102"/>
    </row>
    <row r="236" spans="2:7" x14ac:dyDescent="0.25">
      <c r="B236" s="102"/>
      <c r="C236" s="102"/>
      <c r="D236" s="102"/>
      <c r="E236" s="102"/>
      <c r="F236" s="102"/>
      <c r="G236" s="102"/>
    </row>
    <row r="237" spans="2:7" x14ac:dyDescent="0.25">
      <c r="B237" s="102"/>
      <c r="C237" s="102"/>
      <c r="D237" s="102"/>
      <c r="E237" s="102"/>
      <c r="F237" s="102"/>
      <c r="G237" s="102"/>
    </row>
    <row r="238" spans="2:7" x14ac:dyDescent="0.25">
      <c r="B238" s="102"/>
      <c r="C238" s="102"/>
      <c r="D238" s="102"/>
      <c r="E238" s="102"/>
      <c r="F238" s="102"/>
      <c r="G238" s="102"/>
    </row>
    <row r="239" spans="2:7" x14ac:dyDescent="0.25">
      <c r="B239" s="102"/>
      <c r="C239" s="102"/>
      <c r="D239" s="102"/>
      <c r="E239" s="102"/>
      <c r="F239" s="102"/>
      <c r="G239" s="102"/>
    </row>
    <row r="240" spans="2:7" x14ac:dyDescent="0.25">
      <c r="B240" s="102"/>
      <c r="C240" s="102"/>
      <c r="D240" s="102"/>
      <c r="E240" s="102"/>
      <c r="F240" s="102"/>
      <c r="G240" s="102"/>
    </row>
    <row r="241" spans="2:7" x14ac:dyDescent="0.25">
      <c r="B241" s="102"/>
      <c r="C241" s="102"/>
      <c r="D241" s="102"/>
      <c r="E241" s="102"/>
      <c r="F241" s="102"/>
      <c r="G241" s="102"/>
    </row>
    <row r="242" spans="2:7" x14ac:dyDescent="0.25">
      <c r="B242" s="102"/>
      <c r="C242" s="102"/>
      <c r="D242" s="102"/>
      <c r="E242" s="102"/>
      <c r="F242" s="102"/>
      <c r="G242" s="102"/>
    </row>
    <row r="243" spans="2:7" x14ac:dyDescent="0.25">
      <c r="B243" s="102"/>
      <c r="C243" s="102"/>
      <c r="D243" s="102"/>
      <c r="E243" s="102"/>
      <c r="F243" s="102"/>
      <c r="G243" s="102"/>
    </row>
    <row r="244" spans="2:7" x14ac:dyDescent="0.25">
      <c r="B244" s="102"/>
      <c r="C244" s="102"/>
      <c r="D244" s="102"/>
      <c r="E244" s="102"/>
      <c r="F244" s="102"/>
      <c r="G244" s="102"/>
    </row>
    <row r="245" spans="2:7" x14ac:dyDescent="0.25">
      <c r="B245" s="102"/>
      <c r="C245" s="102"/>
      <c r="D245" s="102"/>
      <c r="E245" s="102"/>
      <c r="F245" s="102"/>
      <c r="G245" s="102"/>
    </row>
    <row r="246" spans="2:7" x14ac:dyDescent="0.25">
      <c r="B246" s="103"/>
      <c r="C246" s="103"/>
      <c r="D246" s="103"/>
      <c r="E246" s="103"/>
      <c r="F246" s="103"/>
      <c r="G246" s="103"/>
    </row>
    <row r="247" spans="2:7" x14ac:dyDescent="0.25">
      <c r="B247" s="93"/>
      <c r="C247" s="93"/>
      <c r="D247" s="93"/>
      <c r="E247" s="93"/>
      <c r="F247" s="93"/>
      <c r="G247" s="93"/>
    </row>
  </sheetData>
  <mergeCells count="37">
    <mergeCell ref="B231:D231"/>
    <mergeCell ref="B224:D224"/>
    <mergeCell ref="B225:D225"/>
    <mergeCell ref="B227:D227"/>
    <mergeCell ref="B228:D228"/>
    <mergeCell ref="B160:B223"/>
    <mergeCell ref="C160:C175"/>
    <mergeCell ref="C192:C207"/>
    <mergeCell ref="B229:D229"/>
    <mergeCell ref="C176:C191"/>
    <mergeCell ref="C208:C223"/>
    <mergeCell ref="C140:C155"/>
    <mergeCell ref="B12:B155"/>
    <mergeCell ref="B156:D156"/>
    <mergeCell ref="C124:C139"/>
    <mergeCell ref="B159:D159"/>
    <mergeCell ref="D1:G2"/>
    <mergeCell ref="D3:G5"/>
    <mergeCell ref="B9:G9"/>
    <mergeCell ref="E10:F10"/>
    <mergeCell ref="G10:G11"/>
    <mergeCell ref="B247:E247"/>
    <mergeCell ref="F247:G247"/>
    <mergeCell ref="B233:G246"/>
    <mergeCell ref="B7:G7"/>
    <mergeCell ref="B8:G8"/>
    <mergeCell ref="B10:B11"/>
    <mergeCell ref="C10:C11"/>
    <mergeCell ref="D10:D11"/>
    <mergeCell ref="C28:C43"/>
    <mergeCell ref="C12:C27"/>
    <mergeCell ref="C60:C75"/>
    <mergeCell ref="C44:C59"/>
    <mergeCell ref="C92:C107"/>
    <mergeCell ref="C76:C91"/>
    <mergeCell ref="C108:C123"/>
    <mergeCell ref="B157:D15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471085-0d4f-4b3a-8de0-0f267b933c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17DC3C28F72349BDAEF88BCFA7BEB9" ma:contentTypeVersion="18" ma:contentTypeDescription="Crear nuevo documento." ma:contentTypeScope="" ma:versionID="f2d9a301a5c6ecf556a0b04922bd0114">
  <xsd:schema xmlns:xsd="http://www.w3.org/2001/XMLSchema" xmlns:xs="http://www.w3.org/2001/XMLSchema" xmlns:p="http://schemas.microsoft.com/office/2006/metadata/properties" xmlns:ns3="1b471085-0d4f-4b3a-8de0-0f267b933c7d" xmlns:ns4="e6f9cfc5-a475-48a2-89ef-2d5e9325217b" targetNamespace="http://schemas.microsoft.com/office/2006/metadata/properties" ma:root="true" ma:fieldsID="c54082075fcc6ec8952d8121260bd5cc" ns3:_="" ns4:_="">
    <xsd:import namespace="1b471085-0d4f-4b3a-8de0-0f267b933c7d"/>
    <xsd:import namespace="e6f9cfc5-a475-48a2-89ef-2d5e932521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1085-0d4f-4b3a-8de0-0f267b933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9cfc5-a475-48a2-89ef-2d5e93252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927BD-BEBB-4F0F-9510-86A56BFCD2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7DD5A-1112-43F9-A02B-0118CC1F58B3}">
  <ds:schemaRefs>
    <ds:schemaRef ds:uri="http://schemas.microsoft.com/office/2006/metadata/properties"/>
    <ds:schemaRef ds:uri="http://schemas.microsoft.com/office/infopath/2007/PartnerControls"/>
    <ds:schemaRef ds:uri="1b471085-0d4f-4b3a-8de0-0f267b933c7d"/>
  </ds:schemaRefs>
</ds:datastoreItem>
</file>

<file path=customXml/itemProps3.xml><?xml version="1.0" encoding="utf-8"?>
<ds:datastoreItem xmlns:ds="http://schemas.openxmlformats.org/officeDocument/2006/customXml" ds:itemID="{C2EC99FA-1030-43C8-970A-E7AF6B734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1085-0d4f-4b3a-8de0-0f267b933c7d"/>
    <ds:schemaRef ds:uri="e6f9cfc5-a475-48a2-89ef-2d5e93252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Cuadro 1</vt:lpstr>
      <vt:lpstr>Cuadro 2</vt:lpstr>
      <vt:lpstr>'Cuadro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2024-12-13T15:28:40Z</cp:lastPrinted>
  <dcterms:created xsi:type="dcterms:W3CDTF">2015-06-05T18:19:34Z</dcterms:created>
  <dcterms:modified xsi:type="dcterms:W3CDTF">2024-12-13T15:28:46Z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0x010100E617DC3C28F72349BDAEF88BCFA7BEB9</vt:lpwstr>
  </property>
</Properties>
</file>